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5480" windowHeight="8190" tabRatio="675"/>
  </bookViews>
  <sheets>
    <sheet name="Anex A1 Frmtfor AAUM disclosure" sheetId="8" r:id="rId1"/>
    <sheet name="Anex A2 Frmt AAUM stateUT wise " sheetId="9" r:id="rId2"/>
  </sheets>
  <definedNames>
    <definedName name="_xlnm._FilterDatabase" localSheetId="1" hidden="1">'Anex A2 Frmt AAUM stateUT wise '!$B$4:$L$43</definedName>
  </definedNames>
  <calcPr calcId="144525"/>
</workbook>
</file>

<file path=xl/calcChain.xml><?xml version="1.0" encoding="utf-8"?>
<calcChain xmlns="http://schemas.openxmlformats.org/spreadsheetml/2006/main">
  <c r="C27" i="8"/>
  <c r="D27"/>
  <c r="E27"/>
  <c r="F27"/>
  <c r="G27"/>
  <c r="H27"/>
  <c r="I27"/>
  <c r="J27"/>
  <c r="K27"/>
  <c r="L27"/>
  <c r="M27"/>
  <c r="N27"/>
  <c r="O27"/>
  <c r="P27"/>
  <c r="Q27"/>
  <c r="R27"/>
  <c r="S27"/>
  <c r="T27"/>
  <c r="U27"/>
  <c r="V27"/>
  <c r="W27"/>
  <c r="X27"/>
  <c r="Y27"/>
  <c r="Z27"/>
  <c r="AA27"/>
  <c r="AB27"/>
  <c r="AC27"/>
  <c r="AD27"/>
  <c r="AE27"/>
  <c r="AF27"/>
  <c r="AG27"/>
  <c r="AH27"/>
  <c r="AI27"/>
  <c r="AJ27"/>
  <c r="AK27"/>
  <c r="AL27"/>
  <c r="AM27"/>
  <c r="AN27"/>
  <c r="AO27"/>
  <c r="AP27"/>
  <c r="AQ27"/>
  <c r="AR27"/>
  <c r="AS27"/>
  <c r="AT27"/>
  <c r="AU27"/>
  <c r="AV27"/>
  <c r="AW27"/>
  <c r="AX27"/>
  <c r="AY27"/>
  <c r="AZ27"/>
  <c r="BA27"/>
  <c r="BB27"/>
  <c r="BC27"/>
  <c r="BD27"/>
  <c r="BE27"/>
  <c r="BF27"/>
  <c r="BG27"/>
  <c r="BH27"/>
  <c r="BI27"/>
  <c r="BJ27"/>
  <c r="BK39"/>
  <c r="I42" i="9" l="1"/>
  <c r="L42"/>
  <c r="K7"/>
  <c r="K13"/>
  <c r="K15"/>
  <c r="H42"/>
  <c r="J42"/>
  <c r="BK45" i="8"/>
  <c r="BJ46"/>
  <c r="BI46"/>
  <c r="BH46"/>
  <c r="BG46"/>
  <c r="BF46"/>
  <c r="BE46"/>
  <c r="BD46"/>
  <c r="BC46"/>
  <c r="BB46"/>
  <c r="BA46"/>
  <c r="AZ46"/>
  <c r="AY46"/>
  <c r="AX46"/>
  <c r="AW46"/>
  <c r="AV46"/>
  <c r="AU46"/>
  <c r="AT46"/>
  <c r="AS46"/>
  <c r="AR46"/>
  <c r="AQ46"/>
  <c r="AP46"/>
  <c r="AO46"/>
  <c r="AN46"/>
  <c r="AM46"/>
  <c r="AL46"/>
  <c r="AK46"/>
  <c r="AJ46"/>
  <c r="AI46"/>
  <c r="AH46"/>
  <c r="AG46"/>
  <c r="AF46"/>
  <c r="AE46"/>
  <c r="AD46"/>
  <c r="AC46"/>
  <c r="AB46"/>
  <c r="AA46"/>
  <c r="Z46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D46"/>
  <c r="C46"/>
  <c r="BK40"/>
  <c r="BK36"/>
  <c r="D53"/>
  <c r="E53"/>
  <c r="F53"/>
  <c r="G53"/>
  <c r="H53"/>
  <c r="I53"/>
  <c r="J53"/>
  <c r="K53"/>
  <c r="L53"/>
  <c r="M53"/>
  <c r="N53"/>
  <c r="O53"/>
  <c r="P53"/>
  <c r="Q53"/>
  <c r="R53"/>
  <c r="S53"/>
  <c r="T53"/>
  <c r="U53"/>
  <c r="V53"/>
  <c r="W53"/>
  <c r="X53"/>
  <c r="Y53"/>
  <c r="Z53"/>
  <c r="AA53"/>
  <c r="AB53"/>
  <c r="AC53"/>
  <c r="AD53"/>
  <c r="AE53"/>
  <c r="AF53"/>
  <c r="AG53"/>
  <c r="AH53"/>
  <c r="AI53"/>
  <c r="AJ53"/>
  <c r="AK53"/>
  <c r="AL53"/>
  <c r="AM53"/>
  <c r="AN53"/>
  <c r="AO53"/>
  <c r="AP53"/>
  <c r="AQ53"/>
  <c r="AR53"/>
  <c r="AS53"/>
  <c r="AT53"/>
  <c r="AU53"/>
  <c r="AV53"/>
  <c r="AW53"/>
  <c r="AX53"/>
  <c r="AY53"/>
  <c r="AZ53"/>
  <c r="BA53"/>
  <c r="BB53"/>
  <c r="BC53"/>
  <c r="BD53"/>
  <c r="BE53"/>
  <c r="BF53"/>
  <c r="BG53"/>
  <c r="BH53"/>
  <c r="BI53"/>
  <c r="BJ53"/>
  <c r="C53"/>
  <c r="BK52"/>
  <c r="BK38"/>
  <c r="BK41"/>
  <c r="K40" i="9" l="1"/>
  <c r="K38"/>
  <c r="K36"/>
  <c r="K34"/>
  <c r="K32"/>
  <c r="K30"/>
  <c r="K28"/>
  <c r="K26"/>
  <c r="K24"/>
  <c r="K22"/>
  <c r="K20"/>
  <c r="K18"/>
  <c r="K16"/>
  <c r="K14"/>
  <c r="K12"/>
  <c r="K10"/>
  <c r="K8"/>
  <c r="K6"/>
  <c r="K41"/>
  <c r="K39"/>
  <c r="K37"/>
  <c r="K35"/>
  <c r="K33"/>
  <c r="K31"/>
  <c r="K29"/>
  <c r="K27"/>
  <c r="K25"/>
  <c r="K23"/>
  <c r="K21"/>
  <c r="K19"/>
  <c r="K17"/>
  <c r="K11"/>
  <c r="K9"/>
  <c r="D42"/>
  <c r="G42"/>
  <c r="E42"/>
  <c r="F42"/>
  <c r="BK8" i="8"/>
  <c r="BK9" s="1"/>
  <c r="C9"/>
  <c r="D9"/>
  <c r="E9"/>
  <c r="F9"/>
  <c r="G9"/>
  <c r="H9"/>
  <c r="I9"/>
  <c r="J9"/>
  <c r="K9"/>
  <c r="L9"/>
  <c r="M9"/>
  <c r="N9"/>
  <c r="O9"/>
  <c r="P9"/>
  <c r="Q9"/>
  <c r="R9"/>
  <c r="S9"/>
  <c r="T9"/>
  <c r="U9"/>
  <c r="V9"/>
  <c r="W9"/>
  <c r="X9"/>
  <c r="Y9"/>
  <c r="Z9"/>
  <c r="AA9"/>
  <c r="AB9"/>
  <c r="AC9"/>
  <c r="AD9"/>
  <c r="AE9"/>
  <c r="AF9"/>
  <c r="AG9"/>
  <c r="AH9"/>
  <c r="AI9"/>
  <c r="AJ9"/>
  <c r="AK9"/>
  <c r="AL9"/>
  <c r="AM9"/>
  <c r="AN9"/>
  <c r="AO9"/>
  <c r="AP9"/>
  <c r="AQ9"/>
  <c r="AR9"/>
  <c r="AS9"/>
  <c r="AT9"/>
  <c r="AU9"/>
  <c r="AV9"/>
  <c r="AW9"/>
  <c r="AX9"/>
  <c r="AY9"/>
  <c r="AZ9"/>
  <c r="BA9"/>
  <c r="BB9"/>
  <c r="BC9"/>
  <c r="BD9"/>
  <c r="BE9"/>
  <c r="BF9"/>
  <c r="BG9"/>
  <c r="BH9"/>
  <c r="BI9"/>
  <c r="BJ9"/>
  <c r="BK11"/>
  <c r="BK12" s="1"/>
  <c r="C12"/>
  <c r="D12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AA12"/>
  <c r="AB12"/>
  <c r="AC12"/>
  <c r="AD12"/>
  <c r="AE12"/>
  <c r="AF12"/>
  <c r="AG12"/>
  <c r="AH12"/>
  <c r="AI12"/>
  <c r="AJ12"/>
  <c r="AK12"/>
  <c r="AL12"/>
  <c r="AM12"/>
  <c r="AN12"/>
  <c r="AO12"/>
  <c r="AP12"/>
  <c r="AQ12"/>
  <c r="AR12"/>
  <c r="AS12"/>
  <c r="AT12"/>
  <c r="AU12"/>
  <c r="AV12"/>
  <c r="AW12"/>
  <c r="AX12"/>
  <c r="AY12"/>
  <c r="AZ12"/>
  <c r="BA12"/>
  <c r="BB12"/>
  <c r="BC12"/>
  <c r="BD12"/>
  <c r="BE12"/>
  <c r="BF12"/>
  <c r="BG12"/>
  <c r="BH12"/>
  <c r="BI12"/>
  <c r="BJ12"/>
  <c r="BK14"/>
  <c r="C15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AD15"/>
  <c r="AE15"/>
  <c r="AF15"/>
  <c r="AG15"/>
  <c r="AH15"/>
  <c r="AI15"/>
  <c r="AJ15"/>
  <c r="AK15"/>
  <c r="AL15"/>
  <c r="AM15"/>
  <c r="AN15"/>
  <c r="AO15"/>
  <c r="AP15"/>
  <c r="AQ15"/>
  <c r="AR15"/>
  <c r="AS15"/>
  <c r="AT15"/>
  <c r="AU15"/>
  <c r="AV15"/>
  <c r="AW15"/>
  <c r="AX15"/>
  <c r="AY15"/>
  <c r="AZ15"/>
  <c r="BA15"/>
  <c r="BB15"/>
  <c r="BC15"/>
  <c r="BD15"/>
  <c r="BE15"/>
  <c r="BF15"/>
  <c r="BG15"/>
  <c r="BH15"/>
  <c r="BI15"/>
  <c r="BJ15"/>
  <c r="BK17"/>
  <c r="BK18" s="1"/>
  <c r="C18"/>
  <c r="D18"/>
  <c r="E18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X18"/>
  <c r="Y18"/>
  <c r="Z18"/>
  <c r="AA18"/>
  <c r="AB18"/>
  <c r="AC18"/>
  <c r="AD18"/>
  <c r="AE18"/>
  <c r="AF18"/>
  <c r="AG18"/>
  <c r="AH18"/>
  <c r="AI18"/>
  <c r="AJ18"/>
  <c r="AK18"/>
  <c r="AL18"/>
  <c r="AM18"/>
  <c r="AN18"/>
  <c r="AO18"/>
  <c r="AP18"/>
  <c r="AQ18"/>
  <c r="AR18"/>
  <c r="AS18"/>
  <c r="AT18"/>
  <c r="AU18"/>
  <c r="AV18"/>
  <c r="AW18"/>
  <c r="AX18"/>
  <c r="AY18"/>
  <c r="AZ18"/>
  <c r="BA18"/>
  <c r="BB18"/>
  <c r="BC18"/>
  <c r="BD18"/>
  <c r="BE18"/>
  <c r="BF18"/>
  <c r="BG18"/>
  <c r="BH18"/>
  <c r="BI18"/>
  <c r="BJ18"/>
  <c r="BK20"/>
  <c r="BK21" s="1"/>
  <c r="C21"/>
  <c r="D21"/>
  <c r="E21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AA21"/>
  <c r="AB21"/>
  <c r="AC21"/>
  <c r="AD21"/>
  <c r="AE21"/>
  <c r="AF21"/>
  <c r="AG21"/>
  <c r="AH21"/>
  <c r="AI21"/>
  <c r="AJ21"/>
  <c r="AK21"/>
  <c r="AL21"/>
  <c r="AM21"/>
  <c r="AN21"/>
  <c r="AO21"/>
  <c r="AP21"/>
  <c r="AQ21"/>
  <c r="AR21"/>
  <c r="AS21"/>
  <c r="AT21"/>
  <c r="AU21"/>
  <c r="AV21"/>
  <c r="AW21"/>
  <c r="AX21"/>
  <c r="AY21"/>
  <c r="AZ21"/>
  <c r="BA21"/>
  <c r="BB21"/>
  <c r="BC21"/>
  <c r="BD21"/>
  <c r="BE21"/>
  <c r="BF21"/>
  <c r="BG21"/>
  <c r="BH21"/>
  <c r="BI21"/>
  <c r="BJ21"/>
  <c r="BK23"/>
  <c r="BK24"/>
  <c r="BK25"/>
  <c r="BK26"/>
  <c r="BK32"/>
  <c r="BK33" s="1"/>
  <c r="C33"/>
  <c r="C47" s="1"/>
  <c r="D33"/>
  <c r="E33"/>
  <c r="F33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Y33"/>
  <c r="Z33"/>
  <c r="AA33"/>
  <c r="AB33"/>
  <c r="AC33"/>
  <c r="AD33"/>
  <c r="AE33"/>
  <c r="AF33"/>
  <c r="AG33"/>
  <c r="AH33"/>
  <c r="AI33"/>
  <c r="AJ33"/>
  <c r="AK33"/>
  <c r="AL33"/>
  <c r="AM33"/>
  <c r="AN33"/>
  <c r="AO33"/>
  <c r="AP33"/>
  <c r="AQ33"/>
  <c r="AR33"/>
  <c r="AS33"/>
  <c r="AT33"/>
  <c r="AU33"/>
  <c r="AV33"/>
  <c r="AW33"/>
  <c r="AX33"/>
  <c r="AY33"/>
  <c r="AZ33"/>
  <c r="BA33"/>
  <c r="BB33"/>
  <c r="BC33"/>
  <c r="BD33"/>
  <c r="BE33"/>
  <c r="BF33"/>
  <c r="BG33"/>
  <c r="BH33"/>
  <c r="BI33"/>
  <c r="BJ33"/>
  <c r="BK35"/>
  <c r="BK37"/>
  <c r="BK42"/>
  <c r="BK43"/>
  <c r="BK44"/>
  <c r="N47"/>
  <c r="BK51"/>
  <c r="BK53" s="1"/>
  <c r="BK57"/>
  <c r="C58"/>
  <c r="D58"/>
  <c r="E58"/>
  <c r="F58"/>
  <c r="G58"/>
  <c r="H58"/>
  <c r="I58"/>
  <c r="J58"/>
  <c r="K58"/>
  <c r="L58"/>
  <c r="M58"/>
  <c r="N58"/>
  <c r="O58"/>
  <c r="P58"/>
  <c r="Q58"/>
  <c r="R58"/>
  <c r="S58"/>
  <c r="T58"/>
  <c r="U58"/>
  <c r="V58"/>
  <c r="W58"/>
  <c r="X58"/>
  <c r="Y58"/>
  <c r="Z58"/>
  <c r="AA58"/>
  <c r="AB58"/>
  <c r="AC58"/>
  <c r="AD58"/>
  <c r="AE58"/>
  <c r="AF58"/>
  <c r="AG58"/>
  <c r="AH58"/>
  <c r="AI58"/>
  <c r="AJ58"/>
  <c r="AK58"/>
  <c r="AL58"/>
  <c r="AM58"/>
  <c r="AN58"/>
  <c r="AO58"/>
  <c r="AP58"/>
  <c r="AQ58"/>
  <c r="AR58"/>
  <c r="AS58"/>
  <c r="AT58"/>
  <c r="AU58"/>
  <c r="AV58"/>
  <c r="AW58"/>
  <c r="AX58"/>
  <c r="AY58"/>
  <c r="AZ58"/>
  <c r="BA58"/>
  <c r="BB58"/>
  <c r="BC58"/>
  <c r="BD58"/>
  <c r="BE58"/>
  <c r="BF58"/>
  <c r="BG58"/>
  <c r="BH58"/>
  <c r="BI58"/>
  <c r="BJ58"/>
  <c r="BK60"/>
  <c r="BK61" s="1"/>
  <c r="C61"/>
  <c r="D61"/>
  <c r="E61"/>
  <c r="F61"/>
  <c r="G61"/>
  <c r="H61"/>
  <c r="I61"/>
  <c r="J61"/>
  <c r="K61"/>
  <c r="L61"/>
  <c r="M61"/>
  <c r="N61"/>
  <c r="O61"/>
  <c r="P61"/>
  <c r="Q61"/>
  <c r="R61"/>
  <c r="S61"/>
  <c r="T61"/>
  <c r="U61"/>
  <c r="V61"/>
  <c r="W61"/>
  <c r="X61"/>
  <c r="Y61"/>
  <c r="Z61"/>
  <c r="AA61"/>
  <c r="AB61"/>
  <c r="AC61"/>
  <c r="AD61"/>
  <c r="AE61"/>
  <c r="AF61"/>
  <c r="AG61"/>
  <c r="AH61"/>
  <c r="AI61"/>
  <c r="AJ61"/>
  <c r="AK61"/>
  <c r="AL61"/>
  <c r="AM61"/>
  <c r="AN61"/>
  <c r="AO61"/>
  <c r="AP61"/>
  <c r="AQ61"/>
  <c r="AR61"/>
  <c r="AS61"/>
  <c r="AT61"/>
  <c r="AU61"/>
  <c r="AV61"/>
  <c r="AW61"/>
  <c r="AX61"/>
  <c r="AY61"/>
  <c r="AZ61"/>
  <c r="BA61"/>
  <c r="BB61"/>
  <c r="BC61"/>
  <c r="BD61"/>
  <c r="BE61"/>
  <c r="BF61"/>
  <c r="BG61"/>
  <c r="BH61"/>
  <c r="BI61"/>
  <c r="BJ61"/>
  <c r="BK66"/>
  <c r="BK67" s="1"/>
  <c r="C67"/>
  <c r="D67"/>
  <c r="E67"/>
  <c r="F67"/>
  <c r="G67"/>
  <c r="H67"/>
  <c r="I67"/>
  <c r="J67"/>
  <c r="K67"/>
  <c r="L67"/>
  <c r="M67"/>
  <c r="N67"/>
  <c r="O67"/>
  <c r="P67"/>
  <c r="Q67"/>
  <c r="R67"/>
  <c r="S67"/>
  <c r="T67"/>
  <c r="U67"/>
  <c r="V67"/>
  <c r="W67"/>
  <c r="X67"/>
  <c r="Y67"/>
  <c r="Z67"/>
  <c r="AA67"/>
  <c r="AB67"/>
  <c r="AC67"/>
  <c r="AD67"/>
  <c r="AE67"/>
  <c r="AF67"/>
  <c r="AG67"/>
  <c r="AH67"/>
  <c r="AI67"/>
  <c r="AJ67"/>
  <c r="AK67"/>
  <c r="AL67"/>
  <c r="AM67"/>
  <c r="AN67"/>
  <c r="AO67"/>
  <c r="AP67"/>
  <c r="AQ67"/>
  <c r="AR67"/>
  <c r="AS67"/>
  <c r="AT67"/>
  <c r="AU67"/>
  <c r="AV67"/>
  <c r="AW67"/>
  <c r="AX67"/>
  <c r="AY67"/>
  <c r="AZ67"/>
  <c r="BA67"/>
  <c r="BB67"/>
  <c r="BC67"/>
  <c r="BD67"/>
  <c r="BE67"/>
  <c r="BF67"/>
  <c r="BG67"/>
  <c r="BH67"/>
  <c r="BI67"/>
  <c r="BJ67"/>
  <c r="BK72"/>
  <c r="BK73" s="1"/>
  <c r="C73"/>
  <c r="D73"/>
  <c r="E73"/>
  <c r="F73"/>
  <c r="G73"/>
  <c r="H73"/>
  <c r="I73"/>
  <c r="J73"/>
  <c r="K73"/>
  <c r="L73"/>
  <c r="M73"/>
  <c r="N73"/>
  <c r="O73"/>
  <c r="P73"/>
  <c r="Q73"/>
  <c r="R73"/>
  <c r="S73"/>
  <c r="T73"/>
  <c r="U73"/>
  <c r="V73"/>
  <c r="W73"/>
  <c r="X73"/>
  <c r="Y73"/>
  <c r="Z73"/>
  <c r="AA73"/>
  <c r="AB73"/>
  <c r="AC73"/>
  <c r="AD73"/>
  <c r="AE73"/>
  <c r="AF73"/>
  <c r="AG73"/>
  <c r="AH73"/>
  <c r="AI73"/>
  <c r="AJ73"/>
  <c r="AK73"/>
  <c r="AL73"/>
  <c r="AM73"/>
  <c r="AN73"/>
  <c r="AO73"/>
  <c r="AP73"/>
  <c r="AQ73"/>
  <c r="AR73"/>
  <c r="AS73"/>
  <c r="AT73"/>
  <c r="AU73"/>
  <c r="AV73"/>
  <c r="AW73"/>
  <c r="AX73"/>
  <c r="AY73"/>
  <c r="AZ73"/>
  <c r="BA73"/>
  <c r="BB73"/>
  <c r="BC73"/>
  <c r="BD73"/>
  <c r="BE73"/>
  <c r="BF73"/>
  <c r="BG73"/>
  <c r="BH73"/>
  <c r="BI73"/>
  <c r="BJ73"/>
  <c r="BH62" l="1"/>
  <c r="BD62"/>
  <c r="AZ62"/>
  <c r="AV62"/>
  <c r="AR62"/>
  <c r="AN62"/>
  <c r="AJ62"/>
  <c r="AF62"/>
  <c r="AB62"/>
  <c r="X62"/>
  <c r="T62"/>
  <c r="P62"/>
  <c r="BK46"/>
  <c r="K62"/>
  <c r="G62"/>
  <c r="C62"/>
  <c r="K5" i="9"/>
  <c r="K42" s="1"/>
  <c r="G47" i="8"/>
  <c r="E62"/>
  <c r="BJ62"/>
  <c r="BF62"/>
  <c r="BB62"/>
  <c r="AX62"/>
  <c r="AT62"/>
  <c r="AP62"/>
  <c r="AL62"/>
  <c r="AH62"/>
  <c r="AD62"/>
  <c r="Z62"/>
  <c r="V62"/>
  <c r="R62"/>
  <c r="N62"/>
  <c r="BJ47"/>
  <c r="BH47"/>
  <c r="BF47"/>
  <c r="BD47"/>
  <c r="BB47"/>
  <c r="AZ47"/>
  <c r="AX47"/>
  <c r="AV47"/>
  <c r="AT47"/>
  <c r="AR47"/>
  <c r="AP47"/>
  <c r="AN47"/>
  <c r="AL47"/>
  <c r="AJ47"/>
  <c r="AH47"/>
  <c r="AF47"/>
  <c r="AD47"/>
  <c r="AB47"/>
  <c r="Z47"/>
  <c r="X47"/>
  <c r="V47"/>
  <c r="T47"/>
  <c r="R47"/>
  <c r="P47"/>
  <c r="L47"/>
  <c r="J47"/>
  <c r="H47"/>
  <c r="F47"/>
  <c r="R28"/>
  <c r="R69" s="1"/>
  <c r="I62"/>
  <c r="AE28"/>
  <c r="Y28"/>
  <c r="BK58"/>
  <c r="BK62" s="1"/>
  <c r="AL28"/>
  <c r="BI47"/>
  <c r="BG47"/>
  <c r="BE47"/>
  <c r="BC47"/>
  <c r="BA47"/>
  <c r="AY47"/>
  <c r="AW47"/>
  <c r="AU47"/>
  <c r="AS47"/>
  <c r="AQ47"/>
  <c r="AO47"/>
  <c r="AM47"/>
  <c r="AK47"/>
  <c r="AI47"/>
  <c r="AG47"/>
  <c r="AE47"/>
  <c r="AC47"/>
  <c r="AA47"/>
  <c r="Y47"/>
  <c r="W47"/>
  <c r="U47"/>
  <c r="Q47"/>
  <c r="O47"/>
  <c r="M47"/>
  <c r="K47"/>
  <c r="I47"/>
  <c r="E47"/>
  <c r="BB28"/>
  <c r="BJ28"/>
  <c r="AT28"/>
  <c r="H28"/>
  <c r="BH28"/>
  <c r="BF28"/>
  <c r="BD28"/>
  <c r="AZ28"/>
  <c r="AX28"/>
  <c r="AV28"/>
  <c r="AR28"/>
  <c r="AP28"/>
  <c r="AN28"/>
  <c r="AJ28"/>
  <c r="AH28"/>
  <c r="Z28"/>
  <c r="X28"/>
  <c r="AA28"/>
  <c r="W28"/>
  <c r="T28"/>
  <c r="P28"/>
  <c r="N28"/>
  <c r="L28"/>
  <c r="F28"/>
  <c r="J62"/>
  <c r="H62"/>
  <c r="F62"/>
  <c r="D62"/>
  <c r="BI62"/>
  <c r="BG62"/>
  <c r="BE62"/>
  <c r="BC62"/>
  <c r="BA62"/>
  <c r="AY62"/>
  <c r="AW62"/>
  <c r="AU62"/>
  <c r="AS62"/>
  <c r="AQ62"/>
  <c r="AO62"/>
  <c r="AM62"/>
  <c r="AK62"/>
  <c r="AI62"/>
  <c r="AG62"/>
  <c r="AE62"/>
  <c r="AC62"/>
  <c r="AA62"/>
  <c r="Y62"/>
  <c r="W62"/>
  <c r="U62"/>
  <c r="S62"/>
  <c r="Q62"/>
  <c r="O62"/>
  <c r="M62"/>
  <c r="AF28"/>
  <c r="AD28"/>
  <c r="AB28"/>
  <c r="J28"/>
  <c r="D28"/>
  <c r="BI28"/>
  <c r="BG28"/>
  <c r="BE28"/>
  <c r="BC28"/>
  <c r="BA28"/>
  <c r="AY28"/>
  <c r="AW28"/>
  <c r="AU28"/>
  <c r="L62"/>
  <c r="AS28"/>
  <c r="AQ28"/>
  <c r="AO28"/>
  <c r="AM28"/>
  <c r="AK28"/>
  <c r="AI28"/>
  <c r="AG28"/>
  <c r="AC28"/>
  <c r="U28"/>
  <c r="S28"/>
  <c r="Q28"/>
  <c r="O28"/>
  <c r="M28"/>
  <c r="K28"/>
  <c r="G28"/>
  <c r="E28"/>
  <c r="C28"/>
  <c r="S47"/>
  <c r="BK47"/>
  <c r="D47"/>
  <c r="V28"/>
  <c r="BK27"/>
  <c r="BK15"/>
  <c r="I28"/>
  <c r="G69" l="1"/>
  <c r="AW69"/>
  <c r="BA69"/>
  <c r="BE69"/>
  <c r="BI69"/>
  <c r="AD69"/>
  <c r="AH69"/>
  <c r="AX69"/>
  <c r="AB69"/>
  <c r="AF69"/>
  <c r="N69"/>
  <c r="BC69"/>
  <c r="T69"/>
  <c r="AJ69"/>
  <c r="AV69"/>
  <c r="AZ69"/>
  <c r="AT69"/>
  <c r="BB69"/>
  <c r="F69"/>
  <c r="BF69"/>
  <c r="U69"/>
  <c r="AG69"/>
  <c r="AK69"/>
  <c r="AO69"/>
  <c r="AS69"/>
  <c r="V69"/>
  <c r="Z69"/>
  <c r="AP69"/>
  <c r="BJ69"/>
  <c r="AL69"/>
  <c r="I69"/>
  <c r="J69"/>
  <c r="P69"/>
  <c r="X69"/>
  <c r="AN69"/>
  <c r="AR69"/>
  <c r="BD69"/>
  <c r="BH69"/>
  <c r="E69"/>
  <c r="K69"/>
  <c r="AC69"/>
  <c r="H69"/>
  <c r="Y69"/>
  <c r="AA69"/>
  <c r="C69"/>
  <c r="M69"/>
  <c r="Q69"/>
  <c r="AY69"/>
  <c r="BG69"/>
  <c r="AE69"/>
  <c r="W69"/>
  <c r="L69"/>
  <c r="AM69"/>
  <c r="D69"/>
  <c r="S69"/>
  <c r="O69"/>
  <c r="AI69"/>
  <c r="AQ69"/>
  <c r="AU69"/>
  <c r="BK28"/>
  <c r="BK69" s="1"/>
</calcChain>
</file>

<file path=xl/sharedStrings.xml><?xml version="1.0" encoding="utf-8"?>
<sst xmlns="http://schemas.openxmlformats.org/spreadsheetml/2006/main" count="167" uniqueCount="131">
  <si>
    <t>A</t>
  </si>
  <si>
    <t>B</t>
  </si>
  <si>
    <t>ELSS</t>
  </si>
  <si>
    <t>Gilt</t>
  </si>
  <si>
    <t>D</t>
  </si>
  <si>
    <t>F</t>
  </si>
  <si>
    <t>INCOME / DEBT ORIENTED SCHEMES</t>
  </si>
  <si>
    <t>GROWTH / EQUITY ORIENTED SCHEMES</t>
  </si>
  <si>
    <t>BALANCED SCHEMES</t>
  </si>
  <si>
    <t>EXCHANGE TRADED FUND</t>
  </si>
  <si>
    <t>FMP</t>
  </si>
  <si>
    <t>Total</t>
  </si>
  <si>
    <t>Liquid/ Money Market</t>
  </si>
  <si>
    <t>Debt (assured return)</t>
  </si>
  <si>
    <t>Other Debt Schemes</t>
  </si>
  <si>
    <t>Others</t>
  </si>
  <si>
    <t>C</t>
  </si>
  <si>
    <t>Balanced schemes</t>
  </si>
  <si>
    <t>GOLD ETF</t>
  </si>
  <si>
    <t xml:space="preserve">Other ETFs </t>
  </si>
  <si>
    <t>E</t>
  </si>
  <si>
    <t>FUND OF FUNDS INVESTING OVERSEAS</t>
  </si>
  <si>
    <t>Fund of funds investing overseas</t>
  </si>
  <si>
    <t>GRAND TOTAL</t>
  </si>
  <si>
    <t>Fund of Funds Scheme (Domestic)</t>
  </si>
  <si>
    <t>Through Associate Distributors</t>
  </si>
  <si>
    <t>Through Non - Associate Distributors</t>
  </si>
  <si>
    <t xml:space="preserve">Through Direct Plan </t>
  </si>
  <si>
    <t>Scheme Category/ Scheme Name</t>
  </si>
  <si>
    <t xml:space="preserve">1 : Retail Investor </t>
  </si>
  <si>
    <t>2 : Corporates</t>
  </si>
  <si>
    <t>5 : High Networth Individuals</t>
  </si>
  <si>
    <t>I : Contribution of sponsor and its associates in AUM</t>
  </si>
  <si>
    <t>II : Contribution of other than sponsor and its associates in AUM</t>
  </si>
  <si>
    <t>I</t>
  </si>
  <si>
    <t>II</t>
  </si>
  <si>
    <t xml:space="preserve">Scheme names </t>
  </si>
  <si>
    <t>Category of Investor</t>
  </si>
  <si>
    <t xml:space="preserve">Name of the States/ Union Territories 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</si>
  <si>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</si>
  <si>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</si>
  <si>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</si>
  <si>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</si>
  <si>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</si>
  <si>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</si>
  <si>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</si>
  <si>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</si>
  <si>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</si>
  <si>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</si>
  <si>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</si>
  <si>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</si>
  <si>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</si>
  <si>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</si>
  <si>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</si>
  <si>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</si>
  <si>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</si>
  <si>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</si>
  <si>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</si>
  <si>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</si>
  <si>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</si>
  <si>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</si>
  <si>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</si>
  <si>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</si>
  <si>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</si>
  <si>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</si>
  <si>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Pondicherry</t>
  </si>
  <si>
    <t>Punjab</t>
  </si>
  <si>
    <t>Rajasthan</t>
  </si>
  <si>
    <t>Sikkim</t>
  </si>
  <si>
    <t>Tamil Nadu</t>
  </si>
  <si>
    <t>Tripura</t>
  </si>
  <si>
    <t>Uttar Pradesh</t>
  </si>
  <si>
    <t>Uttarakhand</t>
  </si>
  <si>
    <t>West Bengal</t>
  </si>
  <si>
    <t>TOTAL</t>
  </si>
  <si>
    <t>Sl. No.</t>
  </si>
  <si>
    <t>(i)</t>
  </si>
  <si>
    <t>(ii)</t>
  </si>
  <si>
    <t>(iii)</t>
  </si>
  <si>
    <t>(iv)</t>
  </si>
  <si>
    <t>Grand Sub-Total (a+b+c+d+e+f)</t>
  </si>
  <si>
    <t>(v)</t>
  </si>
  <si>
    <t>(vi)</t>
  </si>
  <si>
    <t>Grand Sub-Total</t>
  </si>
  <si>
    <t>Grand Sub-Total (a+b)</t>
  </si>
  <si>
    <t>(a) Sub-Total</t>
  </si>
  <si>
    <t>(b) Sub-Total</t>
  </si>
  <si>
    <t xml:space="preserve">LIQUID SCHEMES </t>
  </si>
  <si>
    <t>OTHER DEBT ORIENTED SCHEMES</t>
  </si>
  <si>
    <t xml:space="preserve">Note: Name of new states / union territories shall be added alphabetically  </t>
  </si>
  <si>
    <t>(f) Sub-Total</t>
  </si>
  <si>
    <t xml:space="preserve"> (e) Sub-Total</t>
  </si>
  <si>
    <t xml:space="preserve"> (d) Sub-Total</t>
  </si>
  <si>
    <t>(c) Sub-Total</t>
  </si>
  <si>
    <t>GOLD EXCHANGE TRADED FUND</t>
  </si>
  <si>
    <t>OTHER EXCHANGE TRADED FUND</t>
  </si>
  <si>
    <t>FUND OF FUNDS INVESTING DOMESTIC</t>
  </si>
  <si>
    <t>Infrastructure Debt Funds</t>
  </si>
  <si>
    <t>3 : Banks/FIs</t>
  </si>
  <si>
    <t>GRAND TOTAL (A+B+C+D+E)</t>
  </si>
  <si>
    <t>4 : FIIs/FPIs</t>
  </si>
  <si>
    <t>IDBI Liquid Fund</t>
  </si>
  <si>
    <t>IDBI Gilt Fund</t>
  </si>
  <si>
    <t>IDBI Dynamic Bond Fund</t>
  </si>
  <si>
    <t>IDBI Short Term Bond Fund</t>
  </si>
  <si>
    <t>IDBI Ultra Short Term Fund</t>
  </si>
  <si>
    <t>IDBI Equity Advantage Fund</t>
  </si>
  <si>
    <t>IDBI Diversified Equity Fund</t>
  </si>
  <si>
    <t>IDBI India Top 100 Equity Fund</t>
  </si>
  <si>
    <t>IDBI Nifty Index Fund</t>
  </si>
  <si>
    <t>IDBI Nifty Junior Index Fund</t>
  </si>
  <si>
    <t>IDBI Gold Exchange Traded Fund</t>
  </si>
  <si>
    <t>IDBI Gold Fund</t>
  </si>
  <si>
    <t>IDBI Mutual Fund (All figures in Rs. Crore)</t>
  </si>
  <si>
    <t>Telangana</t>
  </si>
  <si>
    <t>IDBI Credit Risk Fund</t>
  </si>
  <si>
    <t>IDBI Equity Savings Fund</t>
  </si>
  <si>
    <t>IDBI Focused 30 Equity Fund</t>
  </si>
  <si>
    <t>IDBI Small Cap Fund</t>
  </si>
  <si>
    <t>IDBI Hybrid Equity Fund</t>
  </si>
  <si>
    <t>T30</t>
  </si>
  <si>
    <t>B30</t>
  </si>
  <si>
    <t xml:space="preserve">T30 : Top 30 cities as identified by AMFI </t>
  </si>
  <si>
    <t xml:space="preserve">B30 : Other than T30  </t>
  </si>
  <si>
    <t>IDBI Banking &amp; Financial Services Fund</t>
  </si>
  <si>
    <t>IDBI Long Term Value Fund</t>
  </si>
  <si>
    <t>IDBI Dividend Yield Fund</t>
  </si>
  <si>
    <t>IDBI Healthcare Fund</t>
  </si>
  <si>
    <t>IDBI MIDCAP Fund</t>
  </si>
  <si>
    <t>IDBI Mutual Fund: Net Average Assets Under Management (AAUM) as on 31-October-2020
(All figures in Rs. Crore)</t>
  </si>
  <si>
    <t>Table showing State wise /Union Territory wise contribution to AAUM of category of schemes as on 31-October-2020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</si>
</sst>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15">
    <font>
      <sz val="10"/>
      <color indexed="8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0"/>
      <color indexed="64"/>
      <name val="Arial"/>
      <family val="2"/>
    </font>
    <font>
      <b/>
      <sz val="12"/>
      <name val="Trebuchet MS"/>
      <family val="2"/>
    </font>
    <font>
      <sz val="12"/>
      <name val="Trebuchet MS"/>
      <family val="2"/>
    </font>
    <font>
      <i/>
      <sz val="10"/>
      <color indexed="8"/>
      <name val="Arial"/>
      <family val="2"/>
    </font>
    <font>
      <sz val="9"/>
      <color indexed="8"/>
      <name val="Arial"/>
      <family val="2"/>
      <charset val="1"/>
    </font>
    <font>
      <b/>
      <sz val="12"/>
      <color indexed="8"/>
      <name val="Arial"/>
      <family val="2"/>
    </font>
    <font>
      <b/>
      <sz val="10"/>
      <color indexed="8"/>
      <name val="Arial"/>
      <family val="2"/>
      <charset val="1"/>
    </font>
    <font>
      <b/>
      <sz val="9"/>
      <color indexed="8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3" fillId="0" borderId="0"/>
    <xf numFmtId="0" fontId="1" fillId="0" borderId="0"/>
  </cellStyleXfs>
  <cellXfs count="94">
    <xf numFmtId="0" fontId="0" fillId="0" borderId="0" xfId="0"/>
    <xf numFmtId="0" fontId="5" fillId="0" borderId="0" xfId="3" applyFont="1"/>
    <xf numFmtId="2" fontId="5" fillId="0" borderId="0" xfId="3" applyNumberFormat="1" applyFont="1"/>
    <xf numFmtId="0" fontId="0" fillId="0" borderId="0" xfId="0" applyBorder="1"/>
    <xf numFmtId="0" fontId="2" fillId="0" borderId="0" xfId="0" applyFont="1" applyBorder="1"/>
    <xf numFmtId="2" fontId="6" fillId="0" borderId="0" xfId="3" applyNumberFormat="1" applyFont="1"/>
    <xf numFmtId="2" fontId="6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  <xf numFmtId="0" fontId="6" fillId="0" borderId="0" xfId="3" applyFont="1"/>
    <xf numFmtId="2" fontId="9" fillId="0" borderId="0" xfId="3" applyNumberFormat="1" applyFont="1"/>
    <xf numFmtId="0" fontId="9" fillId="0" borderId="0" xfId="3" applyFont="1"/>
    <xf numFmtId="2" fontId="8" fillId="0" borderId="0" xfId="3" applyNumberFormat="1" applyFont="1"/>
    <xf numFmtId="0" fontId="8" fillId="0" borderId="0" xfId="3" applyFont="1"/>
    <xf numFmtId="0" fontId="6" fillId="0" borderId="1" xfId="3" applyNumberFormat="1" applyFont="1" applyFill="1" applyBorder="1" applyAlignment="1">
      <alignment horizontal="center" wrapText="1"/>
    </xf>
    <xf numFmtId="0" fontId="6" fillId="0" borderId="2" xfId="3" applyNumberFormat="1" applyFont="1" applyFill="1" applyBorder="1" applyAlignment="1">
      <alignment horizontal="center" wrapText="1"/>
    </xf>
    <xf numFmtId="0" fontId="6" fillId="0" borderId="3" xfId="3" applyNumberFormat="1" applyFont="1" applyFill="1" applyBorder="1" applyAlignment="1">
      <alignment horizontal="center" wrapText="1"/>
    </xf>
    <xf numFmtId="0" fontId="2" fillId="0" borderId="4" xfId="0" applyFont="1" applyBorder="1"/>
    <xf numFmtId="0" fontId="2" fillId="0" borderId="0" xfId="0" applyFont="1" applyFill="1" applyBorder="1"/>
    <xf numFmtId="0" fontId="2" fillId="0" borderId="0" xfId="0" applyFont="1" applyBorder="1" applyAlignment="1">
      <alignment horizontal="right" wrapText="1"/>
    </xf>
    <xf numFmtId="0" fontId="2" fillId="0" borderId="5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5" xfId="0" applyBorder="1" applyAlignment="1">
      <alignment horizontal="right" wrapText="1"/>
    </xf>
    <xf numFmtId="0" fontId="2" fillId="0" borderId="5" xfId="0" applyFont="1" applyBorder="1" applyAlignment="1">
      <alignment horizontal="right" wrapText="1"/>
    </xf>
    <xf numFmtId="0" fontId="10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right"/>
    </xf>
    <xf numFmtId="2" fontId="6" fillId="0" borderId="6" xfId="3" applyNumberFormat="1" applyFont="1" applyFill="1" applyBorder="1"/>
    <xf numFmtId="0" fontId="2" fillId="0" borderId="7" xfId="0" applyFont="1" applyBorder="1"/>
    <xf numFmtId="0" fontId="0" fillId="0" borderId="5" xfId="0" applyBorder="1" applyAlignment="1">
      <alignment wrapText="1"/>
    </xf>
    <xf numFmtId="0" fontId="0" fillId="0" borderId="5" xfId="0" applyBorder="1" applyAlignment="1">
      <alignment horizontal="left" wrapText="1"/>
    </xf>
    <xf numFmtId="164" fontId="0" fillId="0" borderId="1" xfId="1" applyFont="1" applyBorder="1"/>
    <xf numFmtId="164" fontId="0" fillId="0" borderId="2" xfId="1" applyFont="1" applyBorder="1"/>
    <xf numFmtId="164" fontId="0" fillId="0" borderId="3" xfId="1" applyFont="1" applyBorder="1"/>
    <xf numFmtId="164" fontId="0" fillId="0" borderId="2" xfId="0" applyNumberFormat="1" applyBorder="1"/>
    <xf numFmtId="164" fontId="0" fillId="0" borderId="4" xfId="0" applyNumberFormat="1" applyBorder="1"/>
    <xf numFmtId="164" fontId="0" fillId="0" borderId="1" xfId="1" applyFont="1" applyFill="1" applyBorder="1"/>
    <xf numFmtId="164" fontId="0" fillId="0" borderId="4" xfId="0" applyNumberFormat="1" applyFill="1" applyBorder="1"/>
    <xf numFmtId="164" fontId="0" fillId="0" borderId="0" xfId="0" applyNumberFormat="1" applyBorder="1"/>
    <xf numFmtId="164" fontId="0" fillId="0" borderId="0" xfId="1" applyFont="1" applyBorder="1"/>
    <xf numFmtId="164" fontId="0" fillId="0" borderId="1" xfId="0" applyNumberForma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 applyAlignment="1">
      <alignment horizontal="left" wrapText="1"/>
    </xf>
    <xf numFmtId="164" fontId="3" fillId="0" borderId="4" xfId="1" applyFont="1" applyBorder="1"/>
    <xf numFmtId="0" fontId="3" fillId="0" borderId="0" xfId="0" applyFont="1" applyBorder="1"/>
    <xf numFmtId="4" fontId="0" fillId="0" borderId="0" xfId="0" applyNumberFormat="1" applyBorder="1"/>
    <xf numFmtId="164" fontId="0" fillId="0" borderId="6" xfId="1" applyFont="1" applyFill="1" applyBorder="1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2" fontId="6" fillId="0" borderId="1" xfId="3" applyNumberFormat="1" applyFont="1" applyFill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/>
    </xf>
    <xf numFmtId="0" fontId="11" fillId="0" borderId="1" xfId="2" applyFont="1" applyBorder="1" applyAlignment="1">
      <alignment horizontal="left" vertical="center"/>
    </xf>
    <xf numFmtId="164" fontId="0" fillId="0" borderId="1" xfId="1" applyFont="1" applyFill="1" applyBorder="1" applyAlignment="1">
      <alignment vertical="center"/>
    </xf>
    <xf numFmtId="164" fontId="0" fillId="0" borderId="1" xfId="1" applyFont="1" applyBorder="1" applyAlignment="1">
      <alignment vertical="center"/>
    </xf>
    <xf numFmtId="0" fontId="11" fillId="0" borderId="1" xfId="2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164" fontId="14" fillId="0" borderId="1" xfId="1" applyFont="1" applyBorder="1" applyAlignment="1">
      <alignment horizontal="left" vertical="center"/>
    </xf>
    <xf numFmtId="164" fontId="13" fillId="0" borderId="1" xfId="1" applyFont="1" applyBorder="1" applyAlignment="1">
      <alignment vertical="center"/>
    </xf>
    <xf numFmtId="164" fontId="13" fillId="0" borderId="1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4" fontId="0" fillId="0" borderId="0" xfId="0" applyNumberFormat="1" applyAlignment="1">
      <alignment vertical="center"/>
    </xf>
    <xf numFmtId="164" fontId="0" fillId="0" borderId="0" xfId="0" applyNumberFormat="1" applyFill="1" applyBorder="1"/>
    <xf numFmtId="164" fontId="0" fillId="0" borderId="0" xfId="0" applyNumberFormat="1" applyAlignment="1">
      <alignment vertical="center"/>
    </xf>
    <xf numFmtId="164" fontId="2" fillId="0" borderId="1" xfId="1" applyFont="1" applyFill="1" applyBorder="1" applyAlignment="1">
      <alignment vertical="center"/>
    </xf>
    <xf numFmtId="164" fontId="13" fillId="0" borderId="0" xfId="0" applyNumberFormat="1" applyFont="1" applyAlignment="1">
      <alignment vertical="center"/>
    </xf>
    <xf numFmtId="49" fontId="12" fillId="0" borderId="10" xfId="2" applyNumberFormat="1" applyFont="1" applyFill="1" applyBorder="1" applyAlignment="1">
      <alignment horizontal="center" vertical="center" wrapText="1"/>
    </xf>
    <xf numFmtId="49" fontId="12" fillId="0" borderId="5" xfId="2" applyNumberFormat="1" applyFont="1" applyFill="1" applyBorder="1" applyAlignment="1">
      <alignment horizontal="center" vertical="center" wrapText="1"/>
    </xf>
    <xf numFmtId="2" fontId="8" fillId="0" borderId="18" xfId="3" applyNumberFormat="1" applyFont="1" applyFill="1" applyBorder="1" applyAlignment="1">
      <alignment horizontal="center" vertical="top" wrapText="1"/>
    </xf>
    <xf numFmtId="2" fontId="8" fillId="0" borderId="19" xfId="3" applyNumberFormat="1" applyFont="1" applyFill="1" applyBorder="1" applyAlignment="1">
      <alignment horizontal="center" vertical="top" wrapText="1"/>
    </xf>
    <xf numFmtId="2" fontId="8" fillId="0" borderId="20" xfId="3" applyNumberFormat="1" applyFont="1" applyFill="1" applyBorder="1" applyAlignment="1">
      <alignment horizontal="center" vertical="top" wrapText="1"/>
    </xf>
    <xf numFmtId="2" fontId="8" fillId="0" borderId="8" xfId="3" applyNumberFormat="1" applyFont="1" applyFill="1" applyBorder="1" applyAlignment="1">
      <alignment horizontal="center" vertical="top" wrapText="1"/>
    </xf>
    <xf numFmtId="2" fontId="8" fillId="0" borderId="9" xfId="3" applyNumberFormat="1" applyFont="1" applyFill="1" applyBorder="1" applyAlignment="1">
      <alignment horizontal="center" vertical="top" wrapText="1"/>
    </xf>
    <xf numFmtId="2" fontId="8" fillId="0" borderId="10" xfId="3" applyNumberFormat="1" applyFont="1" applyFill="1" applyBorder="1" applyAlignment="1">
      <alignment horizontal="center" vertical="top" wrapText="1"/>
    </xf>
    <xf numFmtId="2" fontId="8" fillId="0" borderId="18" xfId="3" applyNumberFormat="1" applyFont="1" applyFill="1" applyBorder="1" applyAlignment="1">
      <alignment horizontal="center"/>
    </xf>
    <xf numFmtId="2" fontId="8" fillId="0" borderId="19" xfId="3" applyNumberFormat="1" applyFont="1" applyFill="1" applyBorder="1" applyAlignment="1">
      <alignment horizontal="center"/>
    </xf>
    <xf numFmtId="2" fontId="8" fillId="0" borderId="20" xfId="3" applyNumberFormat="1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2" fontId="4" fillId="0" borderId="18" xfId="3" applyNumberFormat="1" applyFont="1" applyFill="1" applyBorder="1" applyAlignment="1">
      <alignment horizontal="center" vertical="top" wrapText="1"/>
    </xf>
    <xf numFmtId="2" fontId="4" fillId="0" borderId="19" xfId="3" applyNumberFormat="1" applyFont="1" applyFill="1" applyBorder="1" applyAlignment="1">
      <alignment horizontal="center" vertical="top" wrapText="1"/>
    </xf>
    <xf numFmtId="2" fontId="4" fillId="0" borderId="20" xfId="3" applyNumberFormat="1" applyFont="1" applyFill="1" applyBorder="1" applyAlignment="1">
      <alignment horizontal="center" vertical="top" wrapText="1"/>
    </xf>
    <xf numFmtId="3" fontId="8" fillId="0" borderId="15" xfId="3" applyNumberFormat="1" applyFont="1" applyFill="1" applyBorder="1" applyAlignment="1">
      <alignment horizontal="center" vertical="center" wrapText="1"/>
    </xf>
    <xf numFmtId="3" fontId="8" fillId="0" borderId="16" xfId="3" applyNumberFormat="1" applyFont="1" applyFill="1" applyBorder="1" applyAlignment="1">
      <alignment horizontal="center" vertical="center" wrapText="1"/>
    </xf>
    <xf numFmtId="3" fontId="8" fillId="0" borderId="17" xfId="3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9" fontId="12" fillId="0" borderId="11" xfId="2" applyNumberFormat="1" applyFont="1" applyFill="1" applyBorder="1" applyAlignment="1">
      <alignment horizontal="center" vertical="center" wrapText="1"/>
    </xf>
    <xf numFmtId="49" fontId="12" fillId="0" borderId="4" xfId="2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5">
    <cellStyle name="Comma" xfId="1" builtinId="3"/>
    <cellStyle name="Normal" xfId="0" builtinId="0"/>
    <cellStyle name="Normal 2" xfId="2"/>
    <cellStyle name="Normal 2 2" xfId="3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DC88"/>
  <sheetViews>
    <sheetView showGridLines="0" tabSelected="1" zoomScale="85" zoomScaleNormal="85" workbookViewId="0">
      <selection activeCell="B1" sqref="B1:B5"/>
    </sheetView>
  </sheetViews>
  <sheetFormatPr defaultRowHeight="12.75"/>
  <cols>
    <col min="1" max="1" width="5" style="3" customWidth="1"/>
    <col min="2" max="2" width="47.5703125" style="3" customWidth="1"/>
    <col min="3" max="3" width="15.42578125" style="3" customWidth="1"/>
    <col min="4" max="4" width="15.42578125" style="3" bestFit="1" customWidth="1"/>
    <col min="5" max="62" width="15.42578125" style="3" customWidth="1"/>
    <col min="63" max="63" width="15.140625" style="3" customWidth="1"/>
    <col min="64" max="64" width="16.7109375" style="3" bestFit="1" customWidth="1"/>
    <col min="65" max="65" width="18" style="3" bestFit="1" customWidth="1"/>
    <col min="66" max="66" width="24.85546875" style="3" bestFit="1" customWidth="1"/>
    <col min="67" max="67" width="12.42578125" style="3" bestFit="1" customWidth="1"/>
    <col min="68" max="16384" width="9.140625" style="3"/>
  </cols>
  <sheetData>
    <row r="1" spans="1:107" s="1" customFormat="1" ht="19.5" customHeight="1" thickBot="1">
      <c r="A1" s="87" t="s">
        <v>75</v>
      </c>
      <c r="B1" s="64" t="s">
        <v>28</v>
      </c>
      <c r="C1" s="78" t="s">
        <v>129</v>
      </c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80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</row>
    <row r="2" spans="1:107" s="10" customFormat="1" ht="18.75" customHeight="1" thickBot="1">
      <c r="A2" s="88"/>
      <c r="B2" s="65"/>
      <c r="C2" s="66" t="s">
        <v>27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8"/>
      <c r="W2" s="66" t="s">
        <v>25</v>
      </c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8"/>
      <c r="AQ2" s="66" t="s">
        <v>26</v>
      </c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8"/>
      <c r="BK2" s="81" t="s">
        <v>23</v>
      </c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</row>
    <row r="3" spans="1:107" s="12" customFormat="1" ht="18.75" thickBot="1">
      <c r="A3" s="88"/>
      <c r="B3" s="65"/>
      <c r="C3" s="72" t="s">
        <v>120</v>
      </c>
      <c r="D3" s="73"/>
      <c r="E3" s="73"/>
      <c r="F3" s="73"/>
      <c r="G3" s="73"/>
      <c r="H3" s="73"/>
      <c r="I3" s="73"/>
      <c r="J3" s="73"/>
      <c r="K3" s="73"/>
      <c r="L3" s="74"/>
      <c r="M3" s="72" t="s">
        <v>121</v>
      </c>
      <c r="N3" s="73"/>
      <c r="O3" s="73"/>
      <c r="P3" s="73"/>
      <c r="Q3" s="73"/>
      <c r="R3" s="73"/>
      <c r="S3" s="73"/>
      <c r="T3" s="73"/>
      <c r="U3" s="73"/>
      <c r="V3" s="74"/>
      <c r="W3" s="72" t="s">
        <v>120</v>
      </c>
      <c r="X3" s="73"/>
      <c r="Y3" s="73"/>
      <c r="Z3" s="73"/>
      <c r="AA3" s="73"/>
      <c r="AB3" s="73"/>
      <c r="AC3" s="73"/>
      <c r="AD3" s="73"/>
      <c r="AE3" s="73"/>
      <c r="AF3" s="74"/>
      <c r="AG3" s="72" t="s">
        <v>121</v>
      </c>
      <c r="AH3" s="73"/>
      <c r="AI3" s="73"/>
      <c r="AJ3" s="73"/>
      <c r="AK3" s="73"/>
      <c r="AL3" s="73"/>
      <c r="AM3" s="73"/>
      <c r="AN3" s="73"/>
      <c r="AO3" s="73"/>
      <c r="AP3" s="74"/>
      <c r="AQ3" s="72" t="s">
        <v>120</v>
      </c>
      <c r="AR3" s="73"/>
      <c r="AS3" s="73"/>
      <c r="AT3" s="73"/>
      <c r="AU3" s="73"/>
      <c r="AV3" s="73"/>
      <c r="AW3" s="73"/>
      <c r="AX3" s="73"/>
      <c r="AY3" s="73"/>
      <c r="AZ3" s="74"/>
      <c r="BA3" s="72" t="s">
        <v>121</v>
      </c>
      <c r="BB3" s="73"/>
      <c r="BC3" s="73"/>
      <c r="BD3" s="73"/>
      <c r="BE3" s="73"/>
      <c r="BF3" s="73"/>
      <c r="BG3" s="73"/>
      <c r="BH3" s="73"/>
      <c r="BI3" s="73"/>
      <c r="BJ3" s="74"/>
      <c r="BK3" s="82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</row>
    <row r="4" spans="1:107" s="12" customFormat="1" ht="18">
      <c r="A4" s="88"/>
      <c r="B4" s="65"/>
      <c r="C4" s="69" t="s">
        <v>34</v>
      </c>
      <c r="D4" s="70"/>
      <c r="E4" s="70"/>
      <c r="F4" s="70"/>
      <c r="G4" s="71"/>
      <c r="H4" s="69" t="s">
        <v>35</v>
      </c>
      <c r="I4" s="70"/>
      <c r="J4" s="70"/>
      <c r="K4" s="70"/>
      <c r="L4" s="71"/>
      <c r="M4" s="69" t="s">
        <v>34</v>
      </c>
      <c r="N4" s="70"/>
      <c r="O4" s="70"/>
      <c r="P4" s="70"/>
      <c r="Q4" s="71"/>
      <c r="R4" s="69" t="s">
        <v>35</v>
      </c>
      <c r="S4" s="70"/>
      <c r="T4" s="70"/>
      <c r="U4" s="70"/>
      <c r="V4" s="71"/>
      <c r="W4" s="69" t="s">
        <v>34</v>
      </c>
      <c r="X4" s="70"/>
      <c r="Y4" s="70"/>
      <c r="Z4" s="70"/>
      <c r="AA4" s="71"/>
      <c r="AB4" s="69" t="s">
        <v>35</v>
      </c>
      <c r="AC4" s="70"/>
      <c r="AD4" s="70"/>
      <c r="AE4" s="70"/>
      <c r="AF4" s="71"/>
      <c r="AG4" s="69" t="s">
        <v>34</v>
      </c>
      <c r="AH4" s="70"/>
      <c r="AI4" s="70"/>
      <c r="AJ4" s="70"/>
      <c r="AK4" s="71"/>
      <c r="AL4" s="69" t="s">
        <v>35</v>
      </c>
      <c r="AM4" s="70"/>
      <c r="AN4" s="70"/>
      <c r="AO4" s="70"/>
      <c r="AP4" s="71"/>
      <c r="AQ4" s="69" t="s">
        <v>34</v>
      </c>
      <c r="AR4" s="70"/>
      <c r="AS4" s="70"/>
      <c r="AT4" s="70"/>
      <c r="AU4" s="71"/>
      <c r="AV4" s="69" t="s">
        <v>35</v>
      </c>
      <c r="AW4" s="70"/>
      <c r="AX4" s="70"/>
      <c r="AY4" s="70"/>
      <c r="AZ4" s="71"/>
      <c r="BA4" s="69" t="s">
        <v>34</v>
      </c>
      <c r="BB4" s="70"/>
      <c r="BC4" s="70"/>
      <c r="BD4" s="70"/>
      <c r="BE4" s="71"/>
      <c r="BF4" s="69" t="s">
        <v>35</v>
      </c>
      <c r="BG4" s="70"/>
      <c r="BH4" s="70"/>
      <c r="BI4" s="70"/>
      <c r="BJ4" s="71"/>
      <c r="BK4" s="82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</row>
    <row r="5" spans="1:107" s="8" customFormat="1" ht="15" customHeight="1">
      <c r="A5" s="88"/>
      <c r="B5" s="65"/>
      <c r="C5" s="14">
        <v>1</v>
      </c>
      <c r="D5" s="13">
        <v>2</v>
      </c>
      <c r="E5" s="13">
        <v>3</v>
      </c>
      <c r="F5" s="13">
        <v>4</v>
      </c>
      <c r="G5" s="15">
        <v>5</v>
      </c>
      <c r="H5" s="14">
        <v>1</v>
      </c>
      <c r="I5" s="13">
        <v>2</v>
      </c>
      <c r="J5" s="13">
        <v>3</v>
      </c>
      <c r="K5" s="13">
        <v>4</v>
      </c>
      <c r="L5" s="15">
        <v>5</v>
      </c>
      <c r="M5" s="14">
        <v>1</v>
      </c>
      <c r="N5" s="13">
        <v>2</v>
      </c>
      <c r="O5" s="13">
        <v>3</v>
      </c>
      <c r="P5" s="13">
        <v>4</v>
      </c>
      <c r="Q5" s="15">
        <v>5</v>
      </c>
      <c r="R5" s="14">
        <v>1</v>
      </c>
      <c r="S5" s="13">
        <v>2</v>
      </c>
      <c r="T5" s="13">
        <v>3</v>
      </c>
      <c r="U5" s="13">
        <v>4</v>
      </c>
      <c r="V5" s="15">
        <v>5</v>
      </c>
      <c r="W5" s="14">
        <v>1</v>
      </c>
      <c r="X5" s="13">
        <v>2</v>
      </c>
      <c r="Y5" s="13">
        <v>3</v>
      </c>
      <c r="Z5" s="13">
        <v>4</v>
      </c>
      <c r="AA5" s="15">
        <v>5</v>
      </c>
      <c r="AB5" s="14">
        <v>1</v>
      </c>
      <c r="AC5" s="13">
        <v>2</v>
      </c>
      <c r="AD5" s="13">
        <v>3</v>
      </c>
      <c r="AE5" s="13">
        <v>4</v>
      </c>
      <c r="AF5" s="15">
        <v>5</v>
      </c>
      <c r="AG5" s="14">
        <v>1</v>
      </c>
      <c r="AH5" s="13">
        <v>2</v>
      </c>
      <c r="AI5" s="13">
        <v>3</v>
      </c>
      <c r="AJ5" s="13">
        <v>4</v>
      </c>
      <c r="AK5" s="15">
        <v>5</v>
      </c>
      <c r="AL5" s="14">
        <v>1</v>
      </c>
      <c r="AM5" s="13">
        <v>2</v>
      </c>
      <c r="AN5" s="13">
        <v>3</v>
      </c>
      <c r="AO5" s="13">
        <v>4</v>
      </c>
      <c r="AP5" s="15">
        <v>5</v>
      </c>
      <c r="AQ5" s="14">
        <v>1</v>
      </c>
      <c r="AR5" s="13">
        <v>2</v>
      </c>
      <c r="AS5" s="13">
        <v>3</v>
      </c>
      <c r="AT5" s="13">
        <v>4</v>
      </c>
      <c r="AU5" s="15">
        <v>5</v>
      </c>
      <c r="AV5" s="14">
        <v>1</v>
      </c>
      <c r="AW5" s="13">
        <v>2</v>
      </c>
      <c r="AX5" s="13">
        <v>3</v>
      </c>
      <c r="AY5" s="13">
        <v>4</v>
      </c>
      <c r="AZ5" s="15">
        <v>5</v>
      </c>
      <c r="BA5" s="14">
        <v>1</v>
      </c>
      <c r="BB5" s="13">
        <v>2</v>
      </c>
      <c r="BC5" s="13">
        <v>3</v>
      </c>
      <c r="BD5" s="13">
        <v>4</v>
      </c>
      <c r="BE5" s="15">
        <v>5</v>
      </c>
      <c r="BF5" s="14">
        <v>1</v>
      </c>
      <c r="BG5" s="13">
        <v>2</v>
      </c>
      <c r="BH5" s="13">
        <v>3</v>
      </c>
      <c r="BI5" s="13">
        <v>4</v>
      </c>
      <c r="BJ5" s="15">
        <v>5</v>
      </c>
      <c r="BK5" s="83"/>
      <c r="BL5" s="5"/>
      <c r="BM5" s="5"/>
      <c r="BN5" s="5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</row>
    <row r="6" spans="1:107">
      <c r="A6" s="16" t="s">
        <v>0</v>
      </c>
      <c r="B6" s="19" t="s">
        <v>6</v>
      </c>
      <c r="C6" s="75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7"/>
    </row>
    <row r="7" spans="1:107">
      <c r="A7" s="16" t="s">
        <v>76</v>
      </c>
      <c r="B7" s="19" t="s">
        <v>12</v>
      </c>
      <c r="C7" s="75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7"/>
    </row>
    <row r="8" spans="1:107">
      <c r="A8" s="16"/>
      <c r="B8" s="29" t="s">
        <v>101</v>
      </c>
      <c r="C8" s="35">
        <v>0</v>
      </c>
      <c r="D8" s="35">
        <v>123.0616020060318</v>
      </c>
      <c r="E8" s="35">
        <v>0</v>
      </c>
      <c r="F8" s="35">
        <v>0</v>
      </c>
      <c r="G8" s="35">
        <v>0</v>
      </c>
      <c r="H8" s="35">
        <v>6.4185915009476036</v>
      </c>
      <c r="I8" s="35">
        <v>174.94156517215879</v>
      </c>
      <c r="J8" s="35">
        <v>30.439378812128204</v>
      </c>
      <c r="K8" s="35">
        <v>0</v>
      </c>
      <c r="L8" s="35">
        <v>71.118536607021696</v>
      </c>
      <c r="M8" s="35">
        <v>0</v>
      </c>
      <c r="N8" s="35">
        <v>0</v>
      </c>
      <c r="O8" s="35">
        <v>0</v>
      </c>
      <c r="P8" s="35">
        <v>0</v>
      </c>
      <c r="Q8" s="35">
        <v>0</v>
      </c>
      <c r="R8" s="35">
        <v>4.1928515602669041</v>
      </c>
      <c r="S8" s="35">
        <v>420.86135306961205</v>
      </c>
      <c r="T8" s="35">
        <v>141.3805973096764</v>
      </c>
      <c r="U8" s="35">
        <v>0</v>
      </c>
      <c r="V8" s="35">
        <v>7.2512724233818036</v>
      </c>
      <c r="W8" s="35">
        <v>0</v>
      </c>
      <c r="X8" s="35">
        <v>0</v>
      </c>
      <c r="Y8" s="35">
        <v>0</v>
      </c>
      <c r="Z8" s="35">
        <v>0</v>
      </c>
      <c r="AA8" s="35">
        <v>0</v>
      </c>
      <c r="AB8" s="35">
        <v>3.174304556595601</v>
      </c>
      <c r="AC8" s="35">
        <v>35.951009182381625</v>
      </c>
      <c r="AD8" s="35">
        <v>8.8638118935155994</v>
      </c>
      <c r="AE8" s="35">
        <v>0</v>
      </c>
      <c r="AF8" s="35">
        <v>61.730897167015065</v>
      </c>
      <c r="AG8" s="35">
        <v>0</v>
      </c>
      <c r="AH8" s="35">
        <v>0</v>
      </c>
      <c r="AI8" s="35">
        <v>0</v>
      </c>
      <c r="AJ8" s="35">
        <v>0</v>
      </c>
      <c r="AK8" s="35">
        <v>0</v>
      </c>
      <c r="AL8" s="35">
        <v>3.3222041564630982</v>
      </c>
      <c r="AM8" s="35">
        <v>59.380635659320212</v>
      </c>
      <c r="AN8" s="35">
        <v>155.85109570315961</v>
      </c>
      <c r="AO8" s="35">
        <v>0</v>
      </c>
      <c r="AP8" s="35">
        <v>38.846192882825093</v>
      </c>
      <c r="AQ8" s="35">
        <v>0</v>
      </c>
      <c r="AR8" s="35">
        <v>0</v>
      </c>
      <c r="AS8" s="35">
        <v>0</v>
      </c>
      <c r="AT8" s="35">
        <v>0</v>
      </c>
      <c r="AU8" s="35">
        <v>0</v>
      </c>
      <c r="AV8" s="35">
        <v>6.8396409087722061</v>
      </c>
      <c r="AW8" s="35">
        <v>42.920457695480906</v>
      </c>
      <c r="AX8" s="35">
        <v>0.32293808216120001</v>
      </c>
      <c r="AY8" s="35">
        <v>0</v>
      </c>
      <c r="AZ8" s="35">
        <v>40.319362240990394</v>
      </c>
      <c r="BA8" s="35">
        <v>0</v>
      </c>
      <c r="BB8" s="35">
        <v>0</v>
      </c>
      <c r="BC8" s="35">
        <v>0</v>
      </c>
      <c r="BD8" s="35">
        <v>0</v>
      </c>
      <c r="BE8" s="35">
        <v>0</v>
      </c>
      <c r="BF8" s="35">
        <v>2.2316643911375138</v>
      </c>
      <c r="BG8" s="35">
        <v>0.13079530241909998</v>
      </c>
      <c r="BH8" s="35">
        <v>28.3818608542256</v>
      </c>
      <c r="BI8" s="35">
        <v>0</v>
      </c>
      <c r="BJ8" s="35">
        <v>5.3750010913510007</v>
      </c>
      <c r="BK8" s="36">
        <f>SUM(C8:BJ8)</f>
        <v>1473.3076202290392</v>
      </c>
    </row>
    <row r="9" spans="1:107">
      <c r="A9" s="16"/>
      <c r="B9" s="21" t="s">
        <v>85</v>
      </c>
      <c r="C9" s="33">
        <f t="shared" ref="C9:BJ9" si="0">SUM(C8)</f>
        <v>0</v>
      </c>
      <c r="D9" s="33">
        <f t="shared" si="0"/>
        <v>123.0616020060318</v>
      </c>
      <c r="E9" s="33">
        <f t="shared" si="0"/>
        <v>0</v>
      </c>
      <c r="F9" s="33">
        <f t="shared" si="0"/>
        <v>0</v>
      </c>
      <c r="G9" s="33">
        <f t="shared" si="0"/>
        <v>0</v>
      </c>
      <c r="H9" s="33">
        <f t="shared" si="0"/>
        <v>6.4185915009476036</v>
      </c>
      <c r="I9" s="33">
        <f t="shared" si="0"/>
        <v>174.94156517215879</v>
      </c>
      <c r="J9" s="33">
        <f t="shared" si="0"/>
        <v>30.439378812128204</v>
      </c>
      <c r="K9" s="33">
        <f t="shared" si="0"/>
        <v>0</v>
      </c>
      <c r="L9" s="33">
        <f t="shared" si="0"/>
        <v>71.118536607021696</v>
      </c>
      <c r="M9" s="33">
        <f t="shared" si="0"/>
        <v>0</v>
      </c>
      <c r="N9" s="33">
        <f t="shared" si="0"/>
        <v>0</v>
      </c>
      <c r="O9" s="33">
        <f t="shared" si="0"/>
        <v>0</v>
      </c>
      <c r="P9" s="33">
        <f t="shared" si="0"/>
        <v>0</v>
      </c>
      <c r="Q9" s="33">
        <f t="shared" si="0"/>
        <v>0</v>
      </c>
      <c r="R9" s="33">
        <f t="shared" si="0"/>
        <v>4.1928515602669041</v>
      </c>
      <c r="S9" s="33">
        <f t="shared" si="0"/>
        <v>420.86135306961205</v>
      </c>
      <c r="T9" s="33">
        <f t="shared" si="0"/>
        <v>141.3805973096764</v>
      </c>
      <c r="U9" s="33">
        <f t="shared" si="0"/>
        <v>0</v>
      </c>
      <c r="V9" s="33">
        <f t="shared" si="0"/>
        <v>7.2512724233818036</v>
      </c>
      <c r="W9" s="33">
        <f t="shared" si="0"/>
        <v>0</v>
      </c>
      <c r="X9" s="33">
        <f t="shared" si="0"/>
        <v>0</v>
      </c>
      <c r="Y9" s="33">
        <f t="shared" si="0"/>
        <v>0</v>
      </c>
      <c r="Z9" s="33">
        <f t="shared" si="0"/>
        <v>0</v>
      </c>
      <c r="AA9" s="33">
        <f t="shared" si="0"/>
        <v>0</v>
      </c>
      <c r="AB9" s="33">
        <f t="shared" si="0"/>
        <v>3.174304556595601</v>
      </c>
      <c r="AC9" s="33">
        <f t="shared" si="0"/>
        <v>35.951009182381625</v>
      </c>
      <c r="AD9" s="33">
        <f t="shared" si="0"/>
        <v>8.8638118935155994</v>
      </c>
      <c r="AE9" s="33">
        <f t="shared" si="0"/>
        <v>0</v>
      </c>
      <c r="AF9" s="33">
        <f t="shared" si="0"/>
        <v>61.730897167015065</v>
      </c>
      <c r="AG9" s="33">
        <f t="shared" si="0"/>
        <v>0</v>
      </c>
      <c r="AH9" s="33">
        <f t="shared" si="0"/>
        <v>0</v>
      </c>
      <c r="AI9" s="33">
        <f t="shared" si="0"/>
        <v>0</v>
      </c>
      <c r="AJ9" s="33">
        <f t="shared" si="0"/>
        <v>0</v>
      </c>
      <c r="AK9" s="33">
        <f t="shared" si="0"/>
        <v>0</v>
      </c>
      <c r="AL9" s="33">
        <f t="shared" si="0"/>
        <v>3.3222041564630982</v>
      </c>
      <c r="AM9" s="33">
        <f t="shared" si="0"/>
        <v>59.380635659320212</v>
      </c>
      <c r="AN9" s="33">
        <f t="shared" si="0"/>
        <v>155.85109570315961</v>
      </c>
      <c r="AO9" s="33">
        <f t="shared" si="0"/>
        <v>0</v>
      </c>
      <c r="AP9" s="33">
        <f t="shared" si="0"/>
        <v>38.846192882825093</v>
      </c>
      <c r="AQ9" s="33">
        <f t="shared" si="0"/>
        <v>0</v>
      </c>
      <c r="AR9" s="33">
        <f t="shared" si="0"/>
        <v>0</v>
      </c>
      <c r="AS9" s="33">
        <f t="shared" si="0"/>
        <v>0</v>
      </c>
      <c r="AT9" s="33">
        <f t="shared" si="0"/>
        <v>0</v>
      </c>
      <c r="AU9" s="33">
        <f t="shared" si="0"/>
        <v>0</v>
      </c>
      <c r="AV9" s="33">
        <f>(SUM(AV8))</f>
        <v>6.8396409087722061</v>
      </c>
      <c r="AW9" s="33">
        <f>(SUM(AW8))</f>
        <v>42.920457695480906</v>
      </c>
      <c r="AX9" s="33">
        <f t="shared" si="0"/>
        <v>0.32293808216120001</v>
      </c>
      <c r="AY9" s="33">
        <f t="shared" si="0"/>
        <v>0</v>
      </c>
      <c r="AZ9" s="33">
        <f t="shared" si="0"/>
        <v>40.319362240990394</v>
      </c>
      <c r="BA9" s="33">
        <f t="shared" si="0"/>
        <v>0</v>
      </c>
      <c r="BB9" s="33">
        <f t="shared" si="0"/>
        <v>0</v>
      </c>
      <c r="BC9" s="33">
        <f t="shared" si="0"/>
        <v>0</v>
      </c>
      <c r="BD9" s="33">
        <f t="shared" si="0"/>
        <v>0</v>
      </c>
      <c r="BE9" s="33">
        <f t="shared" si="0"/>
        <v>0</v>
      </c>
      <c r="BF9" s="33">
        <f t="shared" si="0"/>
        <v>2.2316643911375138</v>
      </c>
      <c r="BG9" s="33">
        <f t="shared" si="0"/>
        <v>0.13079530241909998</v>
      </c>
      <c r="BH9" s="33">
        <f t="shared" si="0"/>
        <v>28.3818608542256</v>
      </c>
      <c r="BI9" s="33">
        <f t="shared" si="0"/>
        <v>0</v>
      </c>
      <c r="BJ9" s="33">
        <f t="shared" si="0"/>
        <v>5.3750010913510007</v>
      </c>
      <c r="BK9" s="31">
        <f>SUM(BK8)</f>
        <v>1473.3076202290392</v>
      </c>
    </row>
    <row r="10" spans="1:107">
      <c r="A10" s="16" t="s">
        <v>77</v>
      </c>
      <c r="B10" s="20" t="s">
        <v>3</v>
      </c>
      <c r="C10" s="75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7"/>
    </row>
    <row r="11" spans="1:107">
      <c r="A11" s="16"/>
      <c r="B11" s="29" t="s">
        <v>102</v>
      </c>
      <c r="C11" s="35">
        <v>0</v>
      </c>
      <c r="D11" s="35">
        <v>7.3763965636451001</v>
      </c>
      <c r="E11" s="35">
        <v>0</v>
      </c>
      <c r="F11" s="35">
        <v>0</v>
      </c>
      <c r="G11" s="35">
        <v>0</v>
      </c>
      <c r="H11" s="35">
        <v>0.16511614641770003</v>
      </c>
      <c r="I11" s="35">
        <v>5.58700599354E-2</v>
      </c>
      <c r="J11" s="35">
        <v>0.30338212335480003</v>
      </c>
      <c r="K11" s="35">
        <v>0</v>
      </c>
      <c r="L11" s="35">
        <v>5.0408195226770998</v>
      </c>
      <c r="M11" s="35">
        <v>0</v>
      </c>
      <c r="N11" s="35">
        <v>0</v>
      </c>
      <c r="O11" s="35">
        <v>0</v>
      </c>
      <c r="P11" s="35">
        <v>0</v>
      </c>
      <c r="Q11" s="35">
        <v>0</v>
      </c>
      <c r="R11" s="35">
        <v>0.18789823944920001</v>
      </c>
      <c r="S11" s="35">
        <v>2.0018019354000002E-3</v>
      </c>
      <c r="T11" s="35">
        <v>0</v>
      </c>
      <c r="U11" s="35">
        <v>0</v>
      </c>
      <c r="V11" s="35">
        <v>0.29021326222560001</v>
      </c>
      <c r="W11" s="35">
        <v>0</v>
      </c>
      <c r="X11" s="35">
        <v>0</v>
      </c>
      <c r="Y11" s="35">
        <v>0</v>
      </c>
      <c r="Z11" s="35">
        <v>0</v>
      </c>
      <c r="AA11" s="35">
        <v>0</v>
      </c>
      <c r="AB11" s="35">
        <v>0.88597316083240052</v>
      </c>
      <c r="AC11" s="35">
        <v>0.24896545406440002</v>
      </c>
      <c r="AD11" s="35">
        <v>0</v>
      </c>
      <c r="AE11" s="35">
        <v>0</v>
      </c>
      <c r="AF11" s="35">
        <v>3.1234798612242995</v>
      </c>
      <c r="AG11" s="35">
        <v>0</v>
      </c>
      <c r="AH11" s="35">
        <v>0</v>
      </c>
      <c r="AI11" s="35">
        <v>0</v>
      </c>
      <c r="AJ11" s="35">
        <v>0</v>
      </c>
      <c r="AK11" s="35">
        <v>0</v>
      </c>
      <c r="AL11" s="35">
        <v>0.73751773031539958</v>
      </c>
      <c r="AM11" s="35">
        <v>0</v>
      </c>
      <c r="AN11" s="35">
        <v>0</v>
      </c>
      <c r="AO11" s="35">
        <v>0</v>
      </c>
      <c r="AP11" s="35">
        <v>0.78013446312840007</v>
      </c>
      <c r="AQ11" s="35">
        <v>0</v>
      </c>
      <c r="AR11" s="35">
        <v>0</v>
      </c>
      <c r="AS11" s="35">
        <v>0</v>
      </c>
      <c r="AT11" s="35">
        <v>0</v>
      </c>
      <c r="AU11" s="35">
        <v>0</v>
      </c>
      <c r="AV11" s="35">
        <v>0.34092999238419991</v>
      </c>
      <c r="AW11" s="35">
        <v>0.11521868758060001</v>
      </c>
      <c r="AX11" s="35">
        <v>5.9606483684514995</v>
      </c>
      <c r="AY11" s="35">
        <v>0</v>
      </c>
      <c r="AZ11" s="35">
        <v>1.1275801937412999</v>
      </c>
      <c r="BA11" s="35">
        <v>0</v>
      </c>
      <c r="BB11" s="35">
        <v>0</v>
      </c>
      <c r="BC11" s="35">
        <v>0</v>
      </c>
      <c r="BD11" s="35">
        <v>0</v>
      </c>
      <c r="BE11" s="35">
        <v>0</v>
      </c>
      <c r="BF11" s="35">
        <v>0.1268106923856</v>
      </c>
      <c r="BG11" s="35">
        <v>8.4417779032000002E-3</v>
      </c>
      <c r="BH11" s="35">
        <v>0</v>
      </c>
      <c r="BI11" s="35">
        <v>0</v>
      </c>
      <c r="BJ11" s="35">
        <v>3.2364504838000002E-3</v>
      </c>
      <c r="BK11" s="36">
        <f>SUM(C11:BJ11)</f>
        <v>26.880634552135401</v>
      </c>
      <c r="BL11" s="37"/>
      <c r="BO11" s="37"/>
    </row>
    <row r="12" spans="1:107">
      <c r="A12" s="16"/>
      <c r="B12" s="21" t="s">
        <v>86</v>
      </c>
      <c r="C12" s="33">
        <f t="shared" ref="C12:BJ12" si="1">SUM(C11)</f>
        <v>0</v>
      </c>
      <c r="D12" s="33">
        <f t="shared" si="1"/>
        <v>7.3763965636451001</v>
      </c>
      <c r="E12" s="33">
        <f t="shared" si="1"/>
        <v>0</v>
      </c>
      <c r="F12" s="33">
        <f t="shared" si="1"/>
        <v>0</v>
      </c>
      <c r="G12" s="33">
        <f t="shared" si="1"/>
        <v>0</v>
      </c>
      <c r="H12" s="33">
        <f t="shared" si="1"/>
        <v>0.16511614641770003</v>
      </c>
      <c r="I12" s="33">
        <f t="shared" si="1"/>
        <v>5.58700599354E-2</v>
      </c>
      <c r="J12" s="33">
        <f t="shared" si="1"/>
        <v>0.30338212335480003</v>
      </c>
      <c r="K12" s="33">
        <f t="shared" si="1"/>
        <v>0</v>
      </c>
      <c r="L12" s="33">
        <f t="shared" si="1"/>
        <v>5.0408195226770998</v>
      </c>
      <c r="M12" s="33">
        <f t="shared" si="1"/>
        <v>0</v>
      </c>
      <c r="N12" s="33">
        <f t="shared" si="1"/>
        <v>0</v>
      </c>
      <c r="O12" s="33">
        <f t="shared" si="1"/>
        <v>0</v>
      </c>
      <c r="P12" s="33">
        <f t="shared" si="1"/>
        <v>0</v>
      </c>
      <c r="Q12" s="33">
        <f t="shared" si="1"/>
        <v>0</v>
      </c>
      <c r="R12" s="33">
        <f t="shared" si="1"/>
        <v>0.18789823944920001</v>
      </c>
      <c r="S12" s="33">
        <f t="shared" si="1"/>
        <v>2.0018019354000002E-3</v>
      </c>
      <c r="T12" s="33">
        <f t="shared" si="1"/>
        <v>0</v>
      </c>
      <c r="U12" s="33">
        <f t="shared" si="1"/>
        <v>0</v>
      </c>
      <c r="V12" s="33">
        <f t="shared" si="1"/>
        <v>0.29021326222560001</v>
      </c>
      <c r="W12" s="33">
        <f t="shared" si="1"/>
        <v>0</v>
      </c>
      <c r="X12" s="33">
        <f t="shared" si="1"/>
        <v>0</v>
      </c>
      <c r="Y12" s="33">
        <f t="shared" si="1"/>
        <v>0</v>
      </c>
      <c r="Z12" s="33">
        <f t="shared" si="1"/>
        <v>0</v>
      </c>
      <c r="AA12" s="33">
        <f t="shared" si="1"/>
        <v>0</v>
      </c>
      <c r="AB12" s="33">
        <f t="shared" si="1"/>
        <v>0.88597316083240052</v>
      </c>
      <c r="AC12" s="33">
        <f t="shared" si="1"/>
        <v>0.24896545406440002</v>
      </c>
      <c r="AD12" s="33">
        <f t="shared" si="1"/>
        <v>0</v>
      </c>
      <c r="AE12" s="33">
        <f t="shared" si="1"/>
        <v>0</v>
      </c>
      <c r="AF12" s="33">
        <f t="shared" si="1"/>
        <v>3.1234798612242995</v>
      </c>
      <c r="AG12" s="33">
        <f t="shared" si="1"/>
        <v>0</v>
      </c>
      <c r="AH12" s="33">
        <f t="shared" si="1"/>
        <v>0</v>
      </c>
      <c r="AI12" s="33">
        <f t="shared" si="1"/>
        <v>0</v>
      </c>
      <c r="AJ12" s="33">
        <f t="shared" si="1"/>
        <v>0</v>
      </c>
      <c r="AK12" s="33">
        <f t="shared" si="1"/>
        <v>0</v>
      </c>
      <c r="AL12" s="33">
        <f t="shared" si="1"/>
        <v>0.73751773031539958</v>
      </c>
      <c r="AM12" s="33">
        <f t="shared" si="1"/>
        <v>0</v>
      </c>
      <c r="AN12" s="33">
        <f t="shared" si="1"/>
        <v>0</v>
      </c>
      <c r="AO12" s="33">
        <f t="shared" si="1"/>
        <v>0</v>
      </c>
      <c r="AP12" s="33">
        <f t="shared" si="1"/>
        <v>0.78013446312840007</v>
      </c>
      <c r="AQ12" s="33">
        <f t="shared" si="1"/>
        <v>0</v>
      </c>
      <c r="AR12" s="33">
        <f t="shared" si="1"/>
        <v>0</v>
      </c>
      <c r="AS12" s="33">
        <f t="shared" si="1"/>
        <v>0</v>
      </c>
      <c r="AT12" s="33">
        <f t="shared" si="1"/>
        <v>0</v>
      </c>
      <c r="AU12" s="33">
        <f t="shared" si="1"/>
        <v>0</v>
      </c>
      <c r="AV12" s="33">
        <f>(SUM(AV11))</f>
        <v>0.34092999238419991</v>
      </c>
      <c r="AW12" s="33">
        <f>(SUM(AW11))</f>
        <v>0.11521868758060001</v>
      </c>
      <c r="AX12" s="33">
        <f t="shared" si="1"/>
        <v>5.9606483684514995</v>
      </c>
      <c r="AY12" s="33">
        <f t="shared" si="1"/>
        <v>0</v>
      </c>
      <c r="AZ12" s="33">
        <f t="shared" si="1"/>
        <v>1.1275801937412999</v>
      </c>
      <c r="BA12" s="33">
        <f t="shared" si="1"/>
        <v>0</v>
      </c>
      <c r="BB12" s="33">
        <f t="shared" si="1"/>
        <v>0</v>
      </c>
      <c r="BC12" s="33">
        <f t="shared" si="1"/>
        <v>0</v>
      </c>
      <c r="BD12" s="33">
        <f t="shared" si="1"/>
        <v>0</v>
      </c>
      <c r="BE12" s="33">
        <f t="shared" si="1"/>
        <v>0</v>
      </c>
      <c r="BF12" s="33">
        <f t="shared" si="1"/>
        <v>0.1268106923856</v>
      </c>
      <c r="BG12" s="33">
        <f t="shared" si="1"/>
        <v>8.4417779032000002E-3</v>
      </c>
      <c r="BH12" s="33">
        <f t="shared" si="1"/>
        <v>0</v>
      </c>
      <c r="BI12" s="33">
        <f t="shared" si="1"/>
        <v>0</v>
      </c>
      <c r="BJ12" s="33">
        <f t="shared" si="1"/>
        <v>3.2364504838000002E-3</v>
      </c>
      <c r="BK12" s="34">
        <f>SUM(BK11)</f>
        <v>26.880634552135401</v>
      </c>
    </row>
    <row r="13" spans="1:107">
      <c r="A13" s="16" t="s">
        <v>78</v>
      </c>
      <c r="B13" s="20" t="s">
        <v>10</v>
      </c>
      <c r="C13" s="75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7"/>
    </row>
    <row r="14" spans="1:107">
      <c r="A14" s="16"/>
      <c r="B14" s="21" t="s">
        <v>36</v>
      </c>
      <c r="C14" s="35">
        <v>0</v>
      </c>
      <c r="D14" s="35">
        <v>0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5">
        <v>0</v>
      </c>
      <c r="V14" s="35">
        <v>0</v>
      </c>
      <c r="W14" s="35">
        <v>0</v>
      </c>
      <c r="X14" s="35">
        <v>0</v>
      </c>
      <c r="Y14" s="35">
        <v>0</v>
      </c>
      <c r="Z14" s="35">
        <v>0</v>
      </c>
      <c r="AA14" s="35">
        <v>0</v>
      </c>
      <c r="AB14" s="35">
        <v>0</v>
      </c>
      <c r="AC14" s="35">
        <v>0</v>
      </c>
      <c r="AD14" s="35">
        <v>0</v>
      </c>
      <c r="AE14" s="35">
        <v>0</v>
      </c>
      <c r="AF14" s="35">
        <v>0</v>
      </c>
      <c r="AG14" s="35">
        <v>0</v>
      </c>
      <c r="AH14" s="35">
        <v>0</v>
      </c>
      <c r="AI14" s="35">
        <v>0</v>
      </c>
      <c r="AJ14" s="35">
        <v>0</v>
      </c>
      <c r="AK14" s="35">
        <v>0</v>
      </c>
      <c r="AL14" s="35">
        <v>0</v>
      </c>
      <c r="AM14" s="35">
        <v>0</v>
      </c>
      <c r="AN14" s="35">
        <v>0</v>
      </c>
      <c r="AO14" s="35">
        <v>0</v>
      </c>
      <c r="AP14" s="35">
        <v>0</v>
      </c>
      <c r="AQ14" s="35">
        <v>0</v>
      </c>
      <c r="AR14" s="35">
        <v>0</v>
      </c>
      <c r="AS14" s="35">
        <v>0</v>
      </c>
      <c r="AT14" s="35">
        <v>0</v>
      </c>
      <c r="AU14" s="35">
        <v>0</v>
      </c>
      <c r="AV14" s="35">
        <v>0</v>
      </c>
      <c r="AW14" s="35">
        <v>0</v>
      </c>
      <c r="AX14" s="35">
        <v>0</v>
      </c>
      <c r="AY14" s="35">
        <v>0</v>
      </c>
      <c r="AZ14" s="35">
        <v>0</v>
      </c>
      <c r="BA14" s="35">
        <v>0</v>
      </c>
      <c r="BB14" s="35">
        <v>0</v>
      </c>
      <c r="BC14" s="35">
        <v>0</v>
      </c>
      <c r="BD14" s="35">
        <v>0</v>
      </c>
      <c r="BE14" s="35">
        <v>0</v>
      </c>
      <c r="BF14" s="35">
        <v>0</v>
      </c>
      <c r="BG14" s="35">
        <v>0</v>
      </c>
      <c r="BH14" s="35">
        <v>0</v>
      </c>
      <c r="BI14" s="35">
        <v>0</v>
      </c>
      <c r="BJ14" s="35">
        <v>0</v>
      </c>
      <c r="BK14" s="36">
        <f t="shared" ref="BK14" si="2">SUM(C14:BJ14)</f>
        <v>0</v>
      </c>
    </row>
    <row r="15" spans="1:107">
      <c r="A15" s="16"/>
      <c r="B15" s="21" t="s">
        <v>93</v>
      </c>
      <c r="C15" s="34">
        <f t="shared" ref="C15:AH15" si="3">SUM(C14:C14)</f>
        <v>0</v>
      </c>
      <c r="D15" s="34">
        <f t="shared" si="3"/>
        <v>0</v>
      </c>
      <c r="E15" s="34">
        <f t="shared" si="3"/>
        <v>0</v>
      </c>
      <c r="F15" s="34">
        <f t="shared" si="3"/>
        <v>0</v>
      </c>
      <c r="G15" s="34">
        <f t="shared" si="3"/>
        <v>0</v>
      </c>
      <c r="H15" s="34">
        <f t="shared" si="3"/>
        <v>0</v>
      </c>
      <c r="I15" s="34">
        <f t="shared" si="3"/>
        <v>0</v>
      </c>
      <c r="J15" s="34">
        <f t="shared" si="3"/>
        <v>0</v>
      </c>
      <c r="K15" s="34">
        <f t="shared" si="3"/>
        <v>0</v>
      </c>
      <c r="L15" s="34">
        <f t="shared" si="3"/>
        <v>0</v>
      </c>
      <c r="M15" s="34">
        <f t="shared" si="3"/>
        <v>0</v>
      </c>
      <c r="N15" s="34">
        <f t="shared" si="3"/>
        <v>0</v>
      </c>
      <c r="O15" s="34">
        <f t="shared" si="3"/>
        <v>0</v>
      </c>
      <c r="P15" s="34">
        <f t="shared" si="3"/>
        <v>0</v>
      </c>
      <c r="Q15" s="34">
        <f t="shared" si="3"/>
        <v>0</v>
      </c>
      <c r="R15" s="34">
        <f t="shared" si="3"/>
        <v>0</v>
      </c>
      <c r="S15" s="34">
        <f t="shared" si="3"/>
        <v>0</v>
      </c>
      <c r="T15" s="34">
        <f t="shared" si="3"/>
        <v>0</v>
      </c>
      <c r="U15" s="34">
        <f t="shared" si="3"/>
        <v>0</v>
      </c>
      <c r="V15" s="34">
        <f t="shared" si="3"/>
        <v>0</v>
      </c>
      <c r="W15" s="34">
        <f t="shared" si="3"/>
        <v>0</v>
      </c>
      <c r="X15" s="34">
        <f t="shared" si="3"/>
        <v>0</v>
      </c>
      <c r="Y15" s="34">
        <f t="shared" si="3"/>
        <v>0</v>
      </c>
      <c r="Z15" s="34">
        <f t="shared" si="3"/>
        <v>0</v>
      </c>
      <c r="AA15" s="34">
        <f t="shared" si="3"/>
        <v>0</v>
      </c>
      <c r="AB15" s="34">
        <f t="shared" si="3"/>
        <v>0</v>
      </c>
      <c r="AC15" s="34">
        <f t="shared" si="3"/>
        <v>0</v>
      </c>
      <c r="AD15" s="34">
        <f t="shared" si="3"/>
        <v>0</v>
      </c>
      <c r="AE15" s="34">
        <f t="shared" si="3"/>
        <v>0</v>
      </c>
      <c r="AF15" s="34">
        <f t="shared" si="3"/>
        <v>0</v>
      </c>
      <c r="AG15" s="34">
        <f t="shared" si="3"/>
        <v>0</v>
      </c>
      <c r="AH15" s="34">
        <f t="shared" si="3"/>
        <v>0</v>
      </c>
      <c r="AI15" s="34">
        <f t="shared" ref="AI15:BK15" si="4">SUM(AI14:AI14)</f>
        <v>0</v>
      </c>
      <c r="AJ15" s="34">
        <f t="shared" si="4"/>
        <v>0</v>
      </c>
      <c r="AK15" s="34">
        <f t="shared" si="4"/>
        <v>0</v>
      </c>
      <c r="AL15" s="34">
        <f t="shared" si="4"/>
        <v>0</v>
      </c>
      <c r="AM15" s="34">
        <f t="shared" si="4"/>
        <v>0</v>
      </c>
      <c r="AN15" s="34">
        <f t="shared" si="4"/>
        <v>0</v>
      </c>
      <c r="AO15" s="34">
        <f t="shared" si="4"/>
        <v>0</v>
      </c>
      <c r="AP15" s="34">
        <f t="shared" si="4"/>
        <v>0</v>
      </c>
      <c r="AQ15" s="34">
        <f t="shared" si="4"/>
        <v>0</v>
      </c>
      <c r="AR15" s="34">
        <f t="shared" si="4"/>
        <v>0</v>
      </c>
      <c r="AS15" s="34">
        <f t="shared" si="4"/>
        <v>0</v>
      </c>
      <c r="AT15" s="34">
        <f t="shared" si="4"/>
        <v>0</v>
      </c>
      <c r="AU15" s="34">
        <f t="shared" si="4"/>
        <v>0</v>
      </c>
      <c r="AV15" s="34">
        <f t="shared" si="4"/>
        <v>0</v>
      </c>
      <c r="AW15" s="34">
        <f t="shared" si="4"/>
        <v>0</v>
      </c>
      <c r="AX15" s="34">
        <f t="shared" si="4"/>
        <v>0</v>
      </c>
      <c r="AY15" s="34">
        <f t="shared" si="4"/>
        <v>0</v>
      </c>
      <c r="AZ15" s="34">
        <f t="shared" si="4"/>
        <v>0</v>
      </c>
      <c r="BA15" s="34">
        <f t="shared" si="4"/>
        <v>0</v>
      </c>
      <c r="BB15" s="34">
        <f t="shared" si="4"/>
        <v>0</v>
      </c>
      <c r="BC15" s="34">
        <f t="shared" si="4"/>
        <v>0</v>
      </c>
      <c r="BD15" s="34">
        <f t="shared" si="4"/>
        <v>0</v>
      </c>
      <c r="BE15" s="34">
        <f t="shared" si="4"/>
        <v>0</v>
      </c>
      <c r="BF15" s="34">
        <f t="shared" si="4"/>
        <v>0</v>
      </c>
      <c r="BG15" s="34">
        <f t="shared" si="4"/>
        <v>0</v>
      </c>
      <c r="BH15" s="34">
        <f t="shared" si="4"/>
        <v>0</v>
      </c>
      <c r="BI15" s="34">
        <f t="shared" si="4"/>
        <v>0</v>
      </c>
      <c r="BJ15" s="34">
        <f t="shared" si="4"/>
        <v>0</v>
      </c>
      <c r="BK15" s="34">
        <f t="shared" si="4"/>
        <v>0</v>
      </c>
    </row>
    <row r="16" spans="1:107">
      <c r="A16" s="16" t="s">
        <v>79</v>
      </c>
      <c r="B16" s="20" t="s">
        <v>13</v>
      </c>
      <c r="C16" s="75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7"/>
    </row>
    <row r="17" spans="1:67">
      <c r="A17" s="16"/>
      <c r="B17" s="21" t="s">
        <v>36</v>
      </c>
      <c r="C17" s="31">
        <v>0</v>
      </c>
      <c r="D17" s="30">
        <v>0</v>
      </c>
      <c r="E17" s="30">
        <v>0</v>
      </c>
      <c r="F17" s="30">
        <v>0</v>
      </c>
      <c r="G17" s="32">
        <v>0</v>
      </c>
      <c r="H17" s="31">
        <v>0</v>
      </c>
      <c r="I17" s="30">
        <v>0</v>
      </c>
      <c r="J17" s="30">
        <v>0</v>
      </c>
      <c r="K17" s="30">
        <v>0</v>
      </c>
      <c r="L17" s="32">
        <v>0</v>
      </c>
      <c r="M17" s="31">
        <v>0</v>
      </c>
      <c r="N17" s="30">
        <v>0</v>
      </c>
      <c r="O17" s="30">
        <v>0</v>
      </c>
      <c r="P17" s="30">
        <v>0</v>
      </c>
      <c r="Q17" s="32">
        <v>0</v>
      </c>
      <c r="R17" s="31">
        <v>0</v>
      </c>
      <c r="S17" s="30">
        <v>0</v>
      </c>
      <c r="T17" s="30">
        <v>0</v>
      </c>
      <c r="U17" s="30">
        <v>0</v>
      </c>
      <c r="V17" s="32">
        <v>0</v>
      </c>
      <c r="W17" s="31">
        <v>0</v>
      </c>
      <c r="X17" s="30">
        <v>0</v>
      </c>
      <c r="Y17" s="30">
        <v>0</v>
      </c>
      <c r="Z17" s="30">
        <v>0</v>
      </c>
      <c r="AA17" s="32">
        <v>0</v>
      </c>
      <c r="AB17" s="31">
        <v>0</v>
      </c>
      <c r="AC17" s="30">
        <v>0</v>
      </c>
      <c r="AD17" s="30">
        <v>0</v>
      </c>
      <c r="AE17" s="30">
        <v>0</v>
      </c>
      <c r="AF17" s="32">
        <v>0</v>
      </c>
      <c r="AG17" s="31">
        <v>0</v>
      </c>
      <c r="AH17" s="30">
        <v>0</v>
      </c>
      <c r="AI17" s="30">
        <v>0</v>
      </c>
      <c r="AJ17" s="30">
        <v>0</v>
      </c>
      <c r="AK17" s="32">
        <v>0</v>
      </c>
      <c r="AL17" s="31">
        <v>0</v>
      </c>
      <c r="AM17" s="30">
        <v>0</v>
      </c>
      <c r="AN17" s="30">
        <v>0</v>
      </c>
      <c r="AO17" s="30">
        <v>0</v>
      </c>
      <c r="AP17" s="32">
        <v>0</v>
      </c>
      <c r="AQ17" s="31">
        <v>0</v>
      </c>
      <c r="AR17" s="30">
        <v>0</v>
      </c>
      <c r="AS17" s="30">
        <v>0</v>
      </c>
      <c r="AT17" s="30">
        <v>0</v>
      </c>
      <c r="AU17" s="32">
        <v>0</v>
      </c>
      <c r="AV17" s="31">
        <v>0</v>
      </c>
      <c r="AW17" s="30">
        <v>0</v>
      </c>
      <c r="AX17" s="30">
        <v>0</v>
      </c>
      <c r="AY17" s="30">
        <v>0</v>
      </c>
      <c r="AZ17" s="32">
        <v>0</v>
      </c>
      <c r="BA17" s="31">
        <v>0</v>
      </c>
      <c r="BB17" s="30">
        <v>0</v>
      </c>
      <c r="BC17" s="30">
        <v>0</v>
      </c>
      <c r="BD17" s="30">
        <v>0</v>
      </c>
      <c r="BE17" s="32">
        <v>0</v>
      </c>
      <c r="BF17" s="31">
        <v>0</v>
      </c>
      <c r="BG17" s="30">
        <v>0</v>
      </c>
      <c r="BH17" s="30">
        <v>0</v>
      </c>
      <c r="BI17" s="30">
        <v>0</v>
      </c>
      <c r="BJ17" s="32">
        <v>0</v>
      </c>
      <c r="BK17" s="36">
        <f>SUM(C17:BJ17)</f>
        <v>0</v>
      </c>
    </row>
    <row r="18" spans="1:67">
      <c r="A18" s="16"/>
      <c r="B18" s="21" t="s">
        <v>92</v>
      </c>
      <c r="C18" s="33">
        <f t="shared" ref="C18:BJ18" si="5">SUM(C17)</f>
        <v>0</v>
      </c>
      <c r="D18" s="33">
        <f t="shared" si="5"/>
        <v>0</v>
      </c>
      <c r="E18" s="33">
        <f t="shared" si="5"/>
        <v>0</v>
      </c>
      <c r="F18" s="33">
        <f t="shared" si="5"/>
        <v>0</v>
      </c>
      <c r="G18" s="33">
        <f t="shared" si="5"/>
        <v>0</v>
      </c>
      <c r="H18" s="33">
        <f t="shared" si="5"/>
        <v>0</v>
      </c>
      <c r="I18" s="33">
        <f t="shared" si="5"/>
        <v>0</v>
      </c>
      <c r="J18" s="33">
        <f t="shared" si="5"/>
        <v>0</v>
      </c>
      <c r="K18" s="33">
        <f t="shared" si="5"/>
        <v>0</v>
      </c>
      <c r="L18" s="33">
        <f t="shared" si="5"/>
        <v>0</v>
      </c>
      <c r="M18" s="33">
        <f t="shared" si="5"/>
        <v>0</v>
      </c>
      <c r="N18" s="33">
        <f t="shared" si="5"/>
        <v>0</v>
      </c>
      <c r="O18" s="33">
        <f t="shared" si="5"/>
        <v>0</v>
      </c>
      <c r="P18" s="33">
        <f t="shared" si="5"/>
        <v>0</v>
      </c>
      <c r="Q18" s="33">
        <f t="shared" si="5"/>
        <v>0</v>
      </c>
      <c r="R18" s="33">
        <f t="shared" si="5"/>
        <v>0</v>
      </c>
      <c r="S18" s="33">
        <f t="shared" si="5"/>
        <v>0</v>
      </c>
      <c r="T18" s="33">
        <f t="shared" si="5"/>
        <v>0</v>
      </c>
      <c r="U18" s="33">
        <f t="shared" si="5"/>
        <v>0</v>
      </c>
      <c r="V18" s="33">
        <f t="shared" si="5"/>
        <v>0</v>
      </c>
      <c r="W18" s="33">
        <f t="shared" si="5"/>
        <v>0</v>
      </c>
      <c r="X18" s="33">
        <f t="shared" si="5"/>
        <v>0</v>
      </c>
      <c r="Y18" s="33">
        <f t="shared" si="5"/>
        <v>0</v>
      </c>
      <c r="Z18" s="33">
        <f t="shared" si="5"/>
        <v>0</v>
      </c>
      <c r="AA18" s="33">
        <f t="shared" si="5"/>
        <v>0</v>
      </c>
      <c r="AB18" s="33">
        <f t="shared" si="5"/>
        <v>0</v>
      </c>
      <c r="AC18" s="33">
        <f t="shared" si="5"/>
        <v>0</v>
      </c>
      <c r="AD18" s="33">
        <f t="shared" si="5"/>
        <v>0</v>
      </c>
      <c r="AE18" s="33">
        <f t="shared" si="5"/>
        <v>0</v>
      </c>
      <c r="AF18" s="33">
        <f t="shared" si="5"/>
        <v>0</v>
      </c>
      <c r="AG18" s="33">
        <f t="shared" si="5"/>
        <v>0</v>
      </c>
      <c r="AH18" s="33">
        <f t="shared" si="5"/>
        <v>0</v>
      </c>
      <c r="AI18" s="33">
        <f t="shared" si="5"/>
        <v>0</v>
      </c>
      <c r="AJ18" s="33">
        <f t="shared" si="5"/>
        <v>0</v>
      </c>
      <c r="AK18" s="33">
        <f t="shared" si="5"/>
        <v>0</v>
      </c>
      <c r="AL18" s="33">
        <f t="shared" si="5"/>
        <v>0</v>
      </c>
      <c r="AM18" s="33">
        <f t="shared" si="5"/>
        <v>0</v>
      </c>
      <c r="AN18" s="33">
        <f t="shared" si="5"/>
        <v>0</v>
      </c>
      <c r="AO18" s="33">
        <f t="shared" si="5"/>
        <v>0</v>
      </c>
      <c r="AP18" s="33">
        <f t="shared" si="5"/>
        <v>0</v>
      </c>
      <c r="AQ18" s="33">
        <f t="shared" si="5"/>
        <v>0</v>
      </c>
      <c r="AR18" s="33">
        <f t="shared" si="5"/>
        <v>0</v>
      </c>
      <c r="AS18" s="33">
        <f t="shared" si="5"/>
        <v>0</v>
      </c>
      <c r="AT18" s="33">
        <f t="shared" si="5"/>
        <v>0</v>
      </c>
      <c r="AU18" s="33">
        <f t="shared" si="5"/>
        <v>0</v>
      </c>
      <c r="AV18" s="33">
        <f t="shared" si="5"/>
        <v>0</v>
      </c>
      <c r="AW18" s="33">
        <f t="shared" si="5"/>
        <v>0</v>
      </c>
      <c r="AX18" s="33">
        <f t="shared" si="5"/>
        <v>0</v>
      </c>
      <c r="AY18" s="33">
        <f t="shared" si="5"/>
        <v>0</v>
      </c>
      <c r="AZ18" s="33">
        <f t="shared" si="5"/>
        <v>0</v>
      </c>
      <c r="BA18" s="33">
        <f t="shared" si="5"/>
        <v>0</v>
      </c>
      <c r="BB18" s="33">
        <f t="shared" si="5"/>
        <v>0</v>
      </c>
      <c r="BC18" s="33">
        <f t="shared" si="5"/>
        <v>0</v>
      </c>
      <c r="BD18" s="33">
        <f t="shared" si="5"/>
        <v>0</v>
      </c>
      <c r="BE18" s="33">
        <f t="shared" si="5"/>
        <v>0</v>
      </c>
      <c r="BF18" s="33">
        <f t="shared" si="5"/>
        <v>0</v>
      </c>
      <c r="BG18" s="33">
        <f t="shared" si="5"/>
        <v>0</v>
      </c>
      <c r="BH18" s="33">
        <f t="shared" si="5"/>
        <v>0</v>
      </c>
      <c r="BI18" s="33">
        <f t="shared" si="5"/>
        <v>0</v>
      </c>
      <c r="BJ18" s="33">
        <f t="shared" si="5"/>
        <v>0</v>
      </c>
      <c r="BK18" s="34">
        <f>SUM(BK17)</f>
        <v>0</v>
      </c>
    </row>
    <row r="19" spans="1:67">
      <c r="A19" s="16" t="s">
        <v>81</v>
      </c>
      <c r="B19" s="28" t="s">
        <v>97</v>
      </c>
      <c r="C19" s="75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7"/>
    </row>
    <row r="20" spans="1:67">
      <c r="A20" s="16"/>
      <c r="B20" s="21" t="s">
        <v>36</v>
      </c>
      <c r="C20" s="31">
        <v>0</v>
      </c>
      <c r="D20" s="30">
        <v>0</v>
      </c>
      <c r="E20" s="30">
        <v>0</v>
      </c>
      <c r="F20" s="30">
        <v>0</v>
      </c>
      <c r="G20" s="32">
        <v>0</v>
      </c>
      <c r="H20" s="31">
        <v>0</v>
      </c>
      <c r="I20" s="30">
        <v>0</v>
      </c>
      <c r="J20" s="30">
        <v>0</v>
      </c>
      <c r="K20" s="30">
        <v>0</v>
      </c>
      <c r="L20" s="32">
        <v>0</v>
      </c>
      <c r="M20" s="31">
        <v>0</v>
      </c>
      <c r="N20" s="30">
        <v>0</v>
      </c>
      <c r="O20" s="30">
        <v>0</v>
      </c>
      <c r="P20" s="30">
        <v>0</v>
      </c>
      <c r="Q20" s="32">
        <v>0</v>
      </c>
      <c r="R20" s="31">
        <v>0</v>
      </c>
      <c r="S20" s="30">
        <v>0</v>
      </c>
      <c r="T20" s="30">
        <v>0</v>
      </c>
      <c r="U20" s="30">
        <v>0</v>
      </c>
      <c r="V20" s="32">
        <v>0</v>
      </c>
      <c r="W20" s="31">
        <v>0</v>
      </c>
      <c r="X20" s="30">
        <v>0</v>
      </c>
      <c r="Y20" s="30">
        <v>0</v>
      </c>
      <c r="Z20" s="30">
        <v>0</v>
      </c>
      <c r="AA20" s="32">
        <v>0</v>
      </c>
      <c r="AB20" s="31">
        <v>0</v>
      </c>
      <c r="AC20" s="30">
        <v>0</v>
      </c>
      <c r="AD20" s="30">
        <v>0</v>
      </c>
      <c r="AE20" s="30">
        <v>0</v>
      </c>
      <c r="AF20" s="32">
        <v>0</v>
      </c>
      <c r="AG20" s="31">
        <v>0</v>
      </c>
      <c r="AH20" s="30">
        <v>0</v>
      </c>
      <c r="AI20" s="30">
        <v>0</v>
      </c>
      <c r="AJ20" s="30">
        <v>0</v>
      </c>
      <c r="AK20" s="32">
        <v>0</v>
      </c>
      <c r="AL20" s="31">
        <v>0</v>
      </c>
      <c r="AM20" s="30">
        <v>0</v>
      </c>
      <c r="AN20" s="30">
        <v>0</v>
      </c>
      <c r="AO20" s="30">
        <v>0</v>
      </c>
      <c r="AP20" s="32">
        <v>0</v>
      </c>
      <c r="AQ20" s="31">
        <v>0</v>
      </c>
      <c r="AR20" s="30">
        <v>0</v>
      </c>
      <c r="AS20" s="30">
        <v>0</v>
      </c>
      <c r="AT20" s="30">
        <v>0</v>
      </c>
      <c r="AU20" s="32">
        <v>0</v>
      </c>
      <c r="AV20" s="31">
        <v>0</v>
      </c>
      <c r="AW20" s="30">
        <v>0</v>
      </c>
      <c r="AX20" s="30">
        <v>0</v>
      </c>
      <c r="AY20" s="30">
        <v>0</v>
      </c>
      <c r="AZ20" s="32">
        <v>0</v>
      </c>
      <c r="BA20" s="31">
        <v>0</v>
      </c>
      <c r="BB20" s="30">
        <v>0</v>
      </c>
      <c r="BC20" s="30">
        <v>0</v>
      </c>
      <c r="BD20" s="30">
        <v>0</v>
      </c>
      <c r="BE20" s="32">
        <v>0</v>
      </c>
      <c r="BF20" s="31">
        <v>0</v>
      </c>
      <c r="BG20" s="30">
        <v>0</v>
      </c>
      <c r="BH20" s="30">
        <v>0</v>
      </c>
      <c r="BI20" s="30">
        <v>0</v>
      </c>
      <c r="BJ20" s="32">
        <v>0</v>
      </c>
      <c r="BK20" s="36">
        <f>SUM(C20:BJ20)</f>
        <v>0</v>
      </c>
    </row>
    <row r="21" spans="1:67">
      <c r="A21" s="16"/>
      <c r="B21" s="21" t="s">
        <v>91</v>
      </c>
      <c r="C21" s="33">
        <f t="shared" ref="C21:BJ21" si="6">SUM(C20)</f>
        <v>0</v>
      </c>
      <c r="D21" s="33">
        <f t="shared" si="6"/>
        <v>0</v>
      </c>
      <c r="E21" s="33">
        <f t="shared" si="6"/>
        <v>0</v>
      </c>
      <c r="F21" s="33">
        <f t="shared" si="6"/>
        <v>0</v>
      </c>
      <c r="G21" s="33">
        <f t="shared" si="6"/>
        <v>0</v>
      </c>
      <c r="H21" s="33">
        <f t="shared" si="6"/>
        <v>0</v>
      </c>
      <c r="I21" s="33">
        <f t="shared" si="6"/>
        <v>0</v>
      </c>
      <c r="J21" s="33">
        <f t="shared" si="6"/>
        <v>0</v>
      </c>
      <c r="K21" s="33">
        <f t="shared" si="6"/>
        <v>0</v>
      </c>
      <c r="L21" s="33">
        <f t="shared" si="6"/>
        <v>0</v>
      </c>
      <c r="M21" s="33">
        <f t="shared" si="6"/>
        <v>0</v>
      </c>
      <c r="N21" s="33">
        <f t="shared" si="6"/>
        <v>0</v>
      </c>
      <c r="O21" s="33">
        <f t="shared" si="6"/>
        <v>0</v>
      </c>
      <c r="P21" s="33">
        <f t="shared" si="6"/>
        <v>0</v>
      </c>
      <c r="Q21" s="33">
        <f t="shared" si="6"/>
        <v>0</v>
      </c>
      <c r="R21" s="33">
        <f t="shared" si="6"/>
        <v>0</v>
      </c>
      <c r="S21" s="33">
        <f t="shared" si="6"/>
        <v>0</v>
      </c>
      <c r="T21" s="33">
        <f t="shared" si="6"/>
        <v>0</v>
      </c>
      <c r="U21" s="33">
        <f t="shared" si="6"/>
        <v>0</v>
      </c>
      <c r="V21" s="33">
        <f t="shared" si="6"/>
        <v>0</v>
      </c>
      <c r="W21" s="33">
        <f t="shared" si="6"/>
        <v>0</v>
      </c>
      <c r="X21" s="33">
        <f t="shared" si="6"/>
        <v>0</v>
      </c>
      <c r="Y21" s="33">
        <f t="shared" si="6"/>
        <v>0</v>
      </c>
      <c r="Z21" s="33">
        <f t="shared" si="6"/>
        <v>0</v>
      </c>
      <c r="AA21" s="33">
        <f t="shared" si="6"/>
        <v>0</v>
      </c>
      <c r="AB21" s="33">
        <f t="shared" si="6"/>
        <v>0</v>
      </c>
      <c r="AC21" s="33">
        <f t="shared" si="6"/>
        <v>0</v>
      </c>
      <c r="AD21" s="33">
        <f t="shared" si="6"/>
        <v>0</v>
      </c>
      <c r="AE21" s="33">
        <f t="shared" si="6"/>
        <v>0</v>
      </c>
      <c r="AF21" s="33">
        <f t="shared" si="6"/>
        <v>0</v>
      </c>
      <c r="AG21" s="33">
        <f t="shared" si="6"/>
        <v>0</v>
      </c>
      <c r="AH21" s="33">
        <f t="shared" si="6"/>
        <v>0</v>
      </c>
      <c r="AI21" s="33">
        <f t="shared" si="6"/>
        <v>0</v>
      </c>
      <c r="AJ21" s="33">
        <f t="shared" si="6"/>
        <v>0</v>
      </c>
      <c r="AK21" s="33">
        <f t="shared" si="6"/>
        <v>0</v>
      </c>
      <c r="AL21" s="33">
        <f t="shared" si="6"/>
        <v>0</v>
      </c>
      <c r="AM21" s="33">
        <f t="shared" si="6"/>
        <v>0</v>
      </c>
      <c r="AN21" s="33">
        <f t="shared" si="6"/>
        <v>0</v>
      </c>
      <c r="AO21" s="33">
        <f t="shared" si="6"/>
        <v>0</v>
      </c>
      <c r="AP21" s="33">
        <f t="shared" si="6"/>
        <v>0</v>
      </c>
      <c r="AQ21" s="33">
        <f t="shared" si="6"/>
        <v>0</v>
      </c>
      <c r="AR21" s="33">
        <f t="shared" si="6"/>
        <v>0</v>
      </c>
      <c r="AS21" s="33">
        <f t="shared" si="6"/>
        <v>0</v>
      </c>
      <c r="AT21" s="33">
        <f t="shared" si="6"/>
        <v>0</v>
      </c>
      <c r="AU21" s="33">
        <f t="shared" si="6"/>
        <v>0</v>
      </c>
      <c r="AV21" s="33">
        <f t="shared" si="6"/>
        <v>0</v>
      </c>
      <c r="AW21" s="33">
        <f t="shared" si="6"/>
        <v>0</v>
      </c>
      <c r="AX21" s="33">
        <f t="shared" si="6"/>
        <v>0</v>
      </c>
      <c r="AY21" s="33">
        <f t="shared" si="6"/>
        <v>0</v>
      </c>
      <c r="AZ21" s="33">
        <f t="shared" si="6"/>
        <v>0</v>
      </c>
      <c r="BA21" s="33">
        <f t="shared" si="6"/>
        <v>0</v>
      </c>
      <c r="BB21" s="33">
        <f t="shared" si="6"/>
        <v>0</v>
      </c>
      <c r="BC21" s="33">
        <f t="shared" si="6"/>
        <v>0</v>
      </c>
      <c r="BD21" s="33">
        <f t="shared" si="6"/>
        <v>0</v>
      </c>
      <c r="BE21" s="33">
        <f t="shared" si="6"/>
        <v>0</v>
      </c>
      <c r="BF21" s="33">
        <f t="shared" si="6"/>
        <v>0</v>
      </c>
      <c r="BG21" s="33">
        <f t="shared" si="6"/>
        <v>0</v>
      </c>
      <c r="BH21" s="33">
        <f t="shared" si="6"/>
        <v>0</v>
      </c>
      <c r="BI21" s="33">
        <f t="shared" si="6"/>
        <v>0</v>
      </c>
      <c r="BJ21" s="33">
        <f t="shared" si="6"/>
        <v>0</v>
      </c>
      <c r="BK21" s="34">
        <f>SUM(BK20)</f>
        <v>0</v>
      </c>
    </row>
    <row r="22" spans="1:67">
      <c r="A22" s="16" t="s">
        <v>82</v>
      </c>
      <c r="B22" s="20" t="s">
        <v>14</v>
      </c>
      <c r="C22" s="75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7"/>
    </row>
    <row r="23" spans="1:67">
      <c r="A23" s="16"/>
      <c r="B23" s="29" t="s">
        <v>103</v>
      </c>
      <c r="C23" s="35">
        <v>0</v>
      </c>
      <c r="D23" s="35">
        <v>2.7909145480322</v>
      </c>
      <c r="E23" s="35">
        <v>0</v>
      </c>
      <c r="F23" s="35">
        <v>0</v>
      </c>
      <c r="G23" s="35">
        <v>0</v>
      </c>
      <c r="H23" s="35">
        <v>0.12311712415949996</v>
      </c>
      <c r="I23" s="35">
        <v>0</v>
      </c>
      <c r="J23" s="35">
        <v>0</v>
      </c>
      <c r="K23" s="35">
        <v>0</v>
      </c>
      <c r="L23" s="35">
        <v>9.0057709599999998E-5</v>
      </c>
      <c r="M23" s="35">
        <v>0</v>
      </c>
      <c r="N23" s="35">
        <v>0</v>
      </c>
      <c r="O23" s="35">
        <v>0</v>
      </c>
      <c r="P23" s="35">
        <v>0</v>
      </c>
      <c r="Q23" s="35">
        <v>0</v>
      </c>
      <c r="R23" s="35">
        <v>8.4402516869500011E-2</v>
      </c>
      <c r="S23" s="35">
        <v>2.0375095160999998E-3</v>
      </c>
      <c r="T23" s="35">
        <v>0.47816875080639998</v>
      </c>
      <c r="U23" s="35">
        <v>0</v>
      </c>
      <c r="V23" s="35">
        <v>0.1098605400321</v>
      </c>
      <c r="W23" s="35">
        <v>0</v>
      </c>
      <c r="X23" s="35">
        <v>0</v>
      </c>
      <c r="Y23" s="35">
        <v>0</v>
      </c>
      <c r="Z23" s="35">
        <v>0</v>
      </c>
      <c r="AA23" s="35">
        <v>0</v>
      </c>
      <c r="AB23" s="35">
        <v>2.1640573908569007</v>
      </c>
      <c r="AC23" s="35">
        <v>1.5607534831934</v>
      </c>
      <c r="AD23" s="35">
        <v>0</v>
      </c>
      <c r="AE23" s="35">
        <v>0</v>
      </c>
      <c r="AF23" s="35">
        <v>3.0202321598044</v>
      </c>
      <c r="AG23" s="35">
        <v>0</v>
      </c>
      <c r="AH23" s="35">
        <v>0</v>
      </c>
      <c r="AI23" s="35">
        <v>0</v>
      </c>
      <c r="AJ23" s="35">
        <v>0</v>
      </c>
      <c r="AK23" s="35">
        <v>0</v>
      </c>
      <c r="AL23" s="35">
        <v>1.3906227991488007</v>
      </c>
      <c r="AM23" s="35">
        <v>0.2525115315482</v>
      </c>
      <c r="AN23" s="35">
        <v>8.4361548386999996E-2</v>
      </c>
      <c r="AO23" s="35">
        <v>0</v>
      </c>
      <c r="AP23" s="35">
        <v>1.3175432936764</v>
      </c>
      <c r="AQ23" s="35">
        <v>0</v>
      </c>
      <c r="AR23" s="35">
        <v>0</v>
      </c>
      <c r="AS23" s="35">
        <v>0</v>
      </c>
      <c r="AT23" s="35">
        <v>0</v>
      </c>
      <c r="AU23" s="35">
        <v>0</v>
      </c>
      <c r="AV23" s="35">
        <v>1.8401498506024991</v>
      </c>
      <c r="AW23" s="35">
        <v>0.88277128074159994</v>
      </c>
      <c r="AX23" s="35">
        <v>1.6592559123548001</v>
      </c>
      <c r="AY23" s="35">
        <v>0</v>
      </c>
      <c r="AZ23" s="35">
        <v>1.7544266408049001</v>
      </c>
      <c r="BA23" s="35">
        <v>0</v>
      </c>
      <c r="BB23" s="35">
        <v>0</v>
      </c>
      <c r="BC23" s="35">
        <v>0</v>
      </c>
      <c r="BD23" s="35">
        <v>0</v>
      </c>
      <c r="BE23" s="35">
        <v>0</v>
      </c>
      <c r="BF23" s="35">
        <v>0.23785946783509992</v>
      </c>
      <c r="BG23" s="35">
        <v>0.27886731454829999</v>
      </c>
      <c r="BH23" s="35">
        <v>0</v>
      </c>
      <c r="BI23" s="35">
        <v>0</v>
      </c>
      <c r="BJ23" s="35">
        <v>1.6243570612800001E-2</v>
      </c>
      <c r="BK23" s="36">
        <f>SUM(C23:BJ23)</f>
        <v>20.048247291240504</v>
      </c>
      <c r="BL23" s="37"/>
      <c r="BN23" s="37"/>
    </row>
    <row r="24" spans="1:67">
      <c r="A24" s="16"/>
      <c r="B24" s="29" t="s">
        <v>115</v>
      </c>
      <c r="C24" s="35">
        <v>0</v>
      </c>
      <c r="D24" s="35">
        <v>0.61984584329030001</v>
      </c>
      <c r="E24" s="35">
        <v>0</v>
      </c>
      <c r="F24" s="35">
        <v>0</v>
      </c>
      <c r="G24" s="35">
        <v>0</v>
      </c>
      <c r="H24" s="35">
        <v>0.10577240606299998</v>
      </c>
      <c r="I24" s="35">
        <v>4.42696929032E-2</v>
      </c>
      <c r="J24" s="35">
        <v>0.80663752141930001</v>
      </c>
      <c r="K24" s="35">
        <v>0</v>
      </c>
      <c r="L24" s="35">
        <v>3.255863816193</v>
      </c>
      <c r="M24" s="35">
        <v>0</v>
      </c>
      <c r="N24" s="35">
        <v>0</v>
      </c>
      <c r="O24" s="35">
        <v>0</v>
      </c>
      <c r="P24" s="35">
        <v>0</v>
      </c>
      <c r="Q24" s="35">
        <v>0</v>
      </c>
      <c r="R24" s="35">
        <v>0.18805209870820008</v>
      </c>
      <c r="S24" s="35">
        <v>7.5468619677000002E-3</v>
      </c>
      <c r="T24" s="35">
        <v>0</v>
      </c>
      <c r="U24" s="35">
        <v>0</v>
      </c>
      <c r="V24" s="35">
        <v>4.0853702709500006E-2</v>
      </c>
      <c r="W24" s="35">
        <v>0</v>
      </c>
      <c r="X24" s="35">
        <v>0</v>
      </c>
      <c r="Y24" s="35">
        <v>0</v>
      </c>
      <c r="Z24" s="35">
        <v>0</v>
      </c>
      <c r="AA24" s="35">
        <v>0</v>
      </c>
      <c r="AB24" s="35">
        <v>1.4980745809599003</v>
      </c>
      <c r="AC24" s="35">
        <v>0.651118863903</v>
      </c>
      <c r="AD24" s="35">
        <v>0</v>
      </c>
      <c r="AE24" s="35">
        <v>0</v>
      </c>
      <c r="AF24" s="35">
        <v>3.4277570749008008</v>
      </c>
      <c r="AG24" s="35">
        <v>0</v>
      </c>
      <c r="AH24" s="35">
        <v>0</v>
      </c>
      <c r="AI24" s="35">
        <v>0</v>
      </c>
      <c r="AJ24" s="35">
        <v>0</v>
      </c>
      <c r="AK24" s="35">
        <v>0</v>
      </c>
      <c r="AL24" s="35">
        <v>1.703201938665899</v>
      </c>
      <c r="AM24" s="35">
        <v>6.06826393429</v>
      </c>
      <c r="AN24" s="35">
        <v>6.9940340611933998</v>
      </c>
      <c r="AO24" s="35">
        <v>0</v>
      </c>
      <c r="AP24" s="35">
        <v>1.9860845909979992</v>
      </c>
      <c r="AQ24" s="35">
        <v>0</v>
      </c>
      <c r="AR24" s="35">
        <v>0</v>
      </c>
      <c r="AS24" s="35">
        <v>0</v>
      </c>
      <c r="AT24" s="35">
        <v>0</v>
      </c>
      <c r="AU24" s="35">
        <v>0</v>
      </c>
      <c r="AV24" s="35">
        <v>1.1598860276055003</v>
      </c>
      <c r="AW24" s="35">
        <v>4.7165115051928996</v>
      </c>
      <c r="AX24" s="35">
        <v>0</v>
      </c>
      <c r="AY24" s="35">
        <v>0</v>
      </c>
      <c r="AZ24" s="35">
        <v>2.9644114306759008</v>
      </c>
      <c r="BA24" s="35">
        <v>0</v>
      </c>
      <c r="BB24" s="35">
        <v>0</v>
      </c>
      <c r="BC24" s="35">
        <v>0</v>
      </c>
      <c r="BD24" s="35">
        <v>0</v>
      </c>
      <c r="BE24" s="35">
        <v>0</v>
      </c>
      <c r="BF24" s="35">
        <v>0.2646557867069001</v>
      </c>
      <c r="BG24" s="35">
        <v>3.7009544096700001E-2</v>
      </c>
      <c r="BH24" s="35">
        <v>1.2357390239677</v>
      </c>
      <c r="BI24" s="35">
        <v>0</v>
      </c>
      <c r="BJ24" s="35">
        <v>0.44005693951549996</v>
      </c>
      <c r="BK24" s="36">
        <f>SUM(C24:BJ24)</f>
        <v>38.215647245926306</v>
      </c>
      <c r="BL24" s="37"/>
      <c r="BM24" s="38"/>
      <c r="BN24" s="37"/>
    </row>
    <row r="25" spans="1:67">
      <c r="A25" s="16"/>
      <c r="B25" s="29" t="s">
        <v>104</v>
      </c>
      <c r="C25" s="35">
        <v>0</v>
      </c>
      <c r="D25" s="35">
        <v>3.4016133248385998</v>
      </c>
      <c r="E25" s="35">
        <v>0</v>
      </c>
      <c r="F25" s="35">
        <v>0</v>
      </c>
      <c r="G25" s="35">
        <v>0</v>
      </c>
      <c r="H25" s="35">
        <v>0.19076539528820005</v>
      </c>
      <c r="I25" s="35">
        <v>5.7883729032E-3</v>
      </c>
      <c r="J25" s="35">
        <v>9.72850770645E-2</v>
      </c>
      <c r="K25" s="35">
        <v>0</v>
      </c>
      <c r="L25" s="35">
        <v>0.83210423035430015</v>
      </c>
      <c r="M25" s="35">
        <v>0</v>
      </c>
      <c r="N25" s="35">
        <v>0</v>
      </c>
      <c r="O25" s="35">
        <v>0</v>
      </c>
      <c r="P25" s="35">
        <v>0</v>
      </c>
      <c r="Q25" s="35">
        <v>0</v>
      </c>
      <c r="R25" s="35">
        <v>0.14514065867600001</v>
      </c>
      <c r="S25" s="35">
        <v>0</v>
      </c>
      <c r="T25" s="35">
        <v>1.5132197809354002</v>
      </c>
      <c r="U25" s="35">
        <v>0</v>
      </c>
      <c r="V25" s="35">
        <v>0</v>
      </c>
      <c r="W25" s="35">
        <v>0</v>
      </c>
      <c r="X25" s="35">
        <v>0</v>
      </c>
      <c r="Y25" s="35">
        <v>0</v>
      </c>
      <c r="Z25" s="35">
        <v>0</v>
      </c>
      <c r="AA25" s="35">
        <v>0</v>
      </c>
      <c r="AB25" s="35">
        <v>0.31301467206300004</v>
      </c>
      <c r="AC25" s="35">
        <v>3.4953277409999998E-4</v>
      </c>
      <c r="AD25" s="35">
        <v>0</v>
      </c>
      <c r="AE25" s="35">
        <v>0</v>
      </c>
      <c r="AF25" s="35">
        <v>2.9975440103863997</v>
      </c>
      <c r="AG25" s="35">
        <v>0</v>
      </c>
      <c r="AH25" s="35">
        <v>0</v>
      </c>
      <c r="AI25" s="35">
        <v>0</v>
      </c>
      <c r="AJ25" s="35">
        <v>0</v>
      </c>
      <c r="AK25" s="35">
        <v>0</v>
      </c>
      <c r="AL25" s="35">
        <v>0.2633152048695</v>
      </c>
      <c r="AM25" s="35">
        <v>7.1520258386900001E-2</v>
      </c>
      <c r="AN25" s="35">
        <v>0</v>
      </c>
      <c r="AO25" s="35">
        <v>0</v>
      </c>
      <c r="AP25" s="35">
        <v>0.45491232680589999</v>
      </c>
      <c r="AQ25" s="35">
        <v>0</v>
      </c>
      <c r="AR25" s="35">
        <v>0</v>
      </c>
      <c r="AS25" s="35">
        <v>0</v>
      </c>
      <c r="AT25" s="35">
        <v>0</v>
      </c>
      <c r="AU25" s="35">
        <v>0</v>
      </c>
      <c r="AV25" s="35">
        <v>0.73267909580290036</v>
      </c>
      <c r="AW25" s="35">
        <v>6.8889728057418003</v>
      </c>
      <c r="AX25" s="35">
        <v>0</v>
      </c>
      <c r="AY25" s="35">
        <v>0</v>
      </c>
      <c r="AZ25" s="35">
        <v>2.2287181843536001</v>
      </c>
      <c r="BA25" s="35">
        <v>0</v>
      </c>
      <c r="BB25" s="35">
        <v>0</v>
      </c>
      <c r="BC25" s="35">
        <v>0</v>
      </c>
      <c r="BD25" s="35">
        <v>0</v>
      </c>
      <c r="BE25" s="35">
        <v>0</v>
      </c>
      <c r="BF25" s="35">
        <v>0.12076581209549998</v>
      </c>
      <c r="BG25" s="35">
        <v>0.35860596825800001</v>
      </c>
      <c r="BH25" s="35">
        <v>0</v>
      </c>
      <c r="BI25" s="35">
        <v>0</v>
      </c>
      <c r="BJ25" s="35">
        <v>6.0161509516099998E-2</v>
      </c>
      <c r="BK25" s="36">
        <f>SUM(C25:BJ25)</f>
        <v>20.676476221113901</v>
      </c>
      <c r="BM25" s="37"/>
      <c r="BO25" s="37"/>
    </row>
    <row r="26" spans="1:67">
      <c r="A26" s="16"/>
      <c r="B26" s="29" t="s">
        <v>105</v>
      </c>
      <c r="C26" s="35">
        <v>0</v>
      </c>
      <c r="D26" s="35">
        <v>18.343795696806403</v>
      </c>
      <c r="E26" s="35">
        <v>0</v>
      </c>
      <c r="F26" s="35">
        <v>0</v>
      </c>
      <c r="G26" s="35">
        <v>0</v>
      </c>
      <c r="H26" s="35">
        <v>1.0410524019583993</v>
      </c>
      <c r="I26" s="35">
        <v>0.24902181590289998</v>
      </c>
      <c r="J26" s="35">
        <v>11.005509234903</v>
      </c>
      <c r="K26" s="35">
        <v>0</v>
      </c>
      <c r="L26" s="35">
        <v>14.251798980254302</v>
      </c>
      <c r="M26" s="35">
        <v>0</v>
      </c>
      <c r="N26" s="35">
        <v>0</v>
      </c>
      <c r="O26" s="35">
        <v>0</v>
      </c>
      <c r="P26" s="35">
        <v>0</v>
      </c>
      <c r="Q26" s="35">
        <v>0</v>
      </c>
      <c r="R26" s="35">
        <v>0.76421937302369991</v>
      </c>
      <c r="S26" s="35">
        <v>2.9236660999674</v>
      </c>
      <c r="T26" s="35">
        <v>58.634721243966901</v>
      </c>
      <c r="U26" s="35">
        <v>0</v>
      </c>
      <c r="V26" s="35">
        <v>2.1432399451916</v>
      </c>
      <c r="W26" s="35">
        <v>0</v>
      </c>
      <c r="X26" s="35">
        <v>0</v>
      </c>
      <c r="Y26" s="35">
        <v>0</v>
      </c>
      <c r="Z26" s="35">
        <v>0</v>
      </c>
      <c r="AA26" s="35">
        <v>0</v>
      </c>
      <c r="AB26" s="35">
        <v>1.8648863116697996</v>
      </c>
      <c r="AC26" s="35">
        <v>20.489990496095402</v>
      </c>
      <c r="AD26" s="35">
        <v>1.0329370082256999</v>
      </c>
      <c r="AE26" s="35">
        <v>0</v>
      </c>
      <c r="AF26" s="35">
        <v>37.925317442798089</v>
      </c>
      <c r="AG26" s="35">
        <v>0</v>
      </c>
      <c r="AH26" s="35">
        <v>0</v>
      </c>
      <c r="AI26" s="35">
        <v>0</v>
      </c>
      <c r="AJ26" s="35">
        <v>0</v>
      </c>
      <c r="AK26" s="35">
        <v>0</v>
      </c>
      <c r="AL26" s="35">
        <v>2.4839959608526017</v>
      </c>
      <c r="AM26" s="35">
        <v>2.4570135383864997</v>
      </c>
      <c r="AN26" s="35">
        <v>35.650444546031402</v>
      </c>
      <c r="AO26" s="35">
        <v>0</v>
      </c>
      <c r="AP26" s="35">
        <v>20.24467346895781</v>
      </c>
      <c r="AQ26" s="35">
        <v>0</v>
      </c>
      <c r="AR26" s="35">
        <v>0</v>
      </c>
      <c r="AS26" s="35">
        <v>0</v>
      </c>
      <c r="AT26" s="35">
        <v>0</v>
      </c>
      <c r="AU26" s="35">
        <v>0</v>
      </c>
      <c r="AV26" s="35">
        <v>2.2413785414008971</v>
      </c>
      <c r="AW26" s="35">
        <v>11.8193271181912</v>
      </c>
      <c r="AX26" s="35">
        <v>10.588318616257899</v>
      </c>
      <c r="AY26" s="35">
        <v>0</v>
      </c>
      <c r="AZ26" s="35">
        <v>7.572537863444599</v>
      </c>
      <c r="BA26" s="35">
        <v>0</v>
      </c>
      <c r="BB26" s="35">
        <v>0</v>
      </c>
      <c r="BC26" s="35">
        <v>0</v>
      </c>
      <c r="BD26" s="35">
        <v>0</v>
      </c>
      <c r="BE26" s="35">
        <v>0</v>
      </c>
      <c r="BF26" s="35">
        <v>0.80028002118620056</v>
      </c>
      <c r="BG26" s="35">
        <v>3.2750130950635996</v>
      </c>
      <c r="BH26" s="35">
        <v>6.5544365170322001</v>
      </c>
      <c r="BI26" s="35">
        <v>0</v>
      </c>
      <c r="BJ26" s="35">
        <v>4.256404103771799</v>
      </c>
      <c r="BK26" s="36">
        <f>SUM(C26:BJ26)</f>
        <v>278.61397944134029</v>
      </c>
      <c r="BL26" s="37"/>
      <c r="BN26" s="37"/>
    </row>
    <row r="27" spans="1:67">
      <c r="A27" s="16"/>
      <c r="B27" s="21" t="s">
        <v>90</v>
      </c>
      <c r="C27" s="33">
        <f>SUM(C23:C26)</f>
        <v>0</v>
      </c>
      <c r="D27" s="33">
        <f t="shared" ref="D27:BJ27" si="7">SUM(D23:D26)</f>
        <v>25.1561694129675</v>
      </c>
      <c r="E27" s="33">
        <f t="shared" si="7"/>
        <v>0</v>
      </c>
      <c r="F27" s="33">
        <f t="shared" si="7"/>
        <v>0</v>
      </c>
      <c r="G27" s="33">
        <f t="shared" si="7"/>
        <v>0</v>
      </c>
      <c r="H27" s="33">
        <f t="shared" si="7"/>
        <v>1.4607073274690994</v>
      </c>
      <c r="I27" s="33">
        <f t="shared" si="7"/>
        <v>0.2990798817093</v>
      </c>
      <c r="J27" s="33">
        <f t="shared" si="7"/>
        <v>11.909431833386801</v>
      </c>
      <c r="K27" s="33">
        <f t="shared" si="7"/>
        <v>0</v>
      </c>
      <c r="L27" s="33">
        <f t="shared" si="7"/>
        <v>18.339857084511202</v>
      </c>
      <c r="M27" s="33">
        <f t="shared" si="7"/>
        <v>0</v>
      </c>
      <c r="N27" s="33">
        <f t="shared" si="7"/>
        <v>0</v>
      </c>
      <c r="O27" s="33">
        <f t="shared" si="7"/>
        <v>0</v>
      </c>
      <c r="P27" s="33">
        <f t="shared" si="7"/>
        <v>0</v>
      </c>
      <c r="Q27" s="33">
        <f t="shared" si="7"/>
        <v>0</v>
      </c>
      <c r="R27" s="33">
        <f t="shared" si="7"/>
        <v>1.1818146472774</v>
      </c>
      <c r="S27" s="33">
        <f t="shared" si="7"/>
        <v>2.9332504714512</v>
      </c>
      <c r="T27" s="33">
        <f t="shared" si="7"/>
        <v>60.626109775708699</v>
      </c>
      <c r="U27" s="33">
        <f t="shared" si="7"/>
        <v>0</v>
      </c>
      <c r="V27" s="33">
        <f t="shared" si="7"/>
        <v>2.2939541879331999</v>
      </c>
      <c r="W27" s="33">
        <f t="shared" si="7"/>
        <v>0</v>
      </c>
      <c r="X27" s="33">
        <f t="shared" si="7"/>
        <v>0</v>
      </c>
      <c r="Y27" s="33">
        <f t="shared" si="7"/>
        <v>0</v>
      </c>
      <c r="Z27" s="33">
        <f t="shared" si="7"/>
        <v>0</v>
      </c>
      <c r="AA27" s="33">
        <f t="shared" si="7"/>
        <v>0</v>
      </c>
      <c r="AB27" s="33">
        <f t="shared" si="7"/>
        <v>5.8400329555496002</v>
      </c>
      <c r="AC27" s="33">
        <f t="shared" si="7"/>
        <v>22.702212375965903</v>
      </c>
      <c r="AD27" s="33">
        <f t="shared" si="7"/>
        <v>1.0329370082256999</v>
      </c>
      <c r="AE27" s="33">
        <f t="shared" si="7"/>
        <v>0</v>
      </c>
      <c r="AF27" s="33">
        <f t="shared" si="7"/>
        <v>47.370850687889686</v>
      </c>
      <c r="AG27" s="33">
        <f t="shared" si="7"/>
        <v>0</v>
      </c>
      <c r="AH27" s="33">
        <f t="shared" si="7"/>
        <v>0</v>
      </c>
      <c r="AI27" s="33">
        <f t="shared" si="7"/>
        <v>0</v>
      </c>
      <c r="AJ27" s="33">
        <f t="shared" si="7"/>
        <v>0</v>
      </c>
      <c r="AK27" s="33">
        <f t="shared" si="7"/>
        <v>0</v>
      </c>
      <c r="AL27" s="33">
        <f t="shared" si="7"/>
        <v>5.8411359035368013</v>
      </c>
      <c r="AM27" s="33">
        <f t="shared" si="7"/>
        <v>8.8493092626115999</v>
      </c>
      <c r="AN27" s="33">
        <f t="shared" si="7"/>
        <v>42.728840155611799</v>
      </c>
      <c r="AO27" s="33">
        <f t="shared" si="7"/>
        <v>0</v>
      </c>
      <c r="AP27" s="33">
        <f t="shared" si="7"/>
        <v>24.003213680438108</v>
      </c>
      <c r="AQ27" s="33">
        <f t="shared" si="7"/>
        <v>0</v>
      </c>
      <c r="AR27" s="33">
        <f t="shared" si="7"/>
        <v>0</v>
      </c>
      <c r="AS27" s="33">
        <f t="shared" si="7"/>
        <v>0</v>
      </c>
      <c r="AT27" s="33">
        <f t="shared" si="7"/>
        <v>0</v>
      </c>
      <c r="AU27" s="33">
        <f t="shared" si="7"/>
        <v>0</v>
      </c>
      <c r="AV27" s="33">
        <f t="shared" si="7"/>
        <v>5.9740935154117967</v>
      </c>
      <c r="AW27" s="33">
        <f t="shared" si="7"/>
        <v>24.3075827098675</v>
      </c>
      <c r="AX27" s="33">
        <f t="shared" si="7"/>
        <v>12.247574528612699</v>
      </c>
      <c r="AY27" s="33">
        <f t="shared" si="7"/>
        <v>0</v>
      </c>
      <c r="AZ27" s="33">
        <f t="shared" si="7"/>
        <v>14.520094119279001</v>
      </c>
      <c r="BA27" s="33">
        <f t="shared" si="7"/>
        <v>0</v>
      </c>
      <c r="BB27" s="33">
        <f t="shared" si="7"/>
        <v>0</v>
      </c>
      <c r="BC27" s="33">
        <f t="shared" si="7"/>
        <v>0</v>
      </c>
      <c r="BD27" s="33">
        <f t="shared" si="7"/>
        <v>0</v>
      </c>
      <c r="BE27" s="33">
        <f t="shared" si="7"/>
        <v>0</v>
      </c>
      <c r="BF27" s="33">
        <f t="shared" si="7"/>
        <v>1.4235610878237006</v>
      </c>
      <c r="BG27" s="33">
        <f t="shared" si="7"/>
        <v>3.9494959219665997</v>
      </c>
      <c r="BH27" s="33">
        <f t="shared" si="7"/>
        <v>7.7901755409999005</v>
      </c>
      <c r="BI27" s="33">
        <f t="shared" si="7"/>
        <v>0</v>
      </c>
      <c r="BJ27" s="33">
        <f t="shared" si="7"/>
        <v>4.7728661234161986</v>
      </c>
      <c r="BK27" s="33">
        <f>SUM(BK23:BK26)</f>
        <v>357.55435019962101</v>
      </c>
    </row>
    <row r="28" spans="1:67">
      <c r="A28" s="16"/>
      <c r="B28" s="22" t="s">
        <v>80</v>
      </c>
      <c r="C28" s="33">
        <f t="shared" ref="C28:AH28" si="8">C9+C12+C15+C18+C21+C27</f>
        <v>0</v>
      </c>
      <c r="D28" s="33">
        <f t="shared" si="8"/>
        <v>155.59416798264439</v>
      </c>
      <c r="E28" s="33">
        <f t="shared" si="8"/>
        <v>0</v>
      </c>
      <c r="F28" s="33">
        <f t="shared" si="8"/>
        <v>0</v>
      </c>
      <c r="G28" s="33">
        <f t="shared" si="8"/>
        <v>0</v>
      </c>
      <c r="H28" s="33">
        <f t="shared" si="8"/>
        <v>8.0444149748344032</v>
      </c>
      <c r="I28" s="33">
        <f t="shared" si="8"/>
        <v>175.29651511380348</v>
      </c>
      <c r="J28" s="33">
        <f t="shared" si="8"/>
        <v>42.65219276886981</v>
      </c>
      <c r="K28" s="33">
        <f t="shared" si="8"/>
        <v>0</v>
      </c>
      <c r="L28" s="33">
        <f t="shared" si="8"/>
        <v>94.499213214209988</v>
      </c>
      <c r="M28" s="33">
        <f t="shared" si="8"/>
        <v>0</v>
      </c>
      <c r="N28" s="33">
        <f t="shared" si="8"/>
        <v>0</v>
      </c>
      <c r="O28" s="33">
        <f t="shared" si="8"/>
        <v>0</v>
      </c>
      <c r="P28" s="33">
        <f t="shared" si="8"/>
        <v>0</v>
      </c>
      <c r="Q28" s="33">
        <f t="shared" si="8"/>
        <v>0</v>
      </c>
      <c r="R28" s="33">
        <f t="shared" si="8"/>
        <v>5.5625644469935036</v>
      </c>
      <c r="S28" s="33">
        <f t="shared" si="8"/>
        <v>423.79660534299865</v>
      </c>
      <c r="T28" s="33">
        <f t="shared" si="8"/>
        <v>202.0067070853851</v>
      </c>
      <c r="U28" s="33">
        <f t="shared" si="8"/>
        <v>0</v>
      </c>
      <c r="V28" s="33">
        <f t="shared" si="8"/>
        <v>9.8354398735406043</v>
      </c>
      <c r="W28" s="33">
        <f t="shared" si="8"/>
        <v>0</v>
      </c>
      <c r="X28" s="33">
        <f t="shared" si="8"/>
        <v>0</v>
      </c>
      <c r="Y28" s="33">
        <f t="shared" si="8"/>
        <v>0</v>
      </c>
      <c r="Z28" s="33">
        <f t="shared" si="8"/>
        <v>0</v>
      </c>
      <c r="AA28" s="33">
        <f t="shared" si="8"/>
        <v>0</v>
      </c>
      <c r="AB28" s="33">
        <f t="shared" si="8"/>
        <v>9.9003106729776018</v>
      </c>
      <c r="AC28" s="33">
        <f t="shared" si="8"/>
        <v>58.902187012411929</v>
      </c>
      <c r="AD28" s="33">
        <f t="shared" si="8"/>
        <v>9.8967489017412991</v>
      </c>
      <c r="AE28" s="33">
        <f t="shared" si="8"/>
        <v>0</v>
      </c>
      <c r="AF28" s="33">
        <f t="shared" si="8"/>
        <v>112.22522771612906</v>
      </c>
      <c r="AG28" s="33">
        <f t="shared" si="8"/>
        <v>0</v>
      </c>
      <c r="AH28" s="33">
        <f t="shared" si="8"/>
        <v>0</v>
      </c>
      <c r="AI28" s="33">
        <f t="shared" ref="AI28:BK28" si="9">AI9+AI12+AI15+AI18+AI21+AI27</f>
        <v>0</v>
      </c>
      <c r="AJ28" s="33">
        <f t="shared" si="9"/>
        <v>0</v>
      </c>
      <c r="AK28" s="33">
        <f t="shared" si="9"/>
        <v>0</v>
      </c>
      <c r="AL28" s="33">
        <f t="shared" si="9"/>
        <v>9.9008577903152997</v>
      </c>
      <c r="AM28" s="33">
        <f t="shared" si="9"/>
        <v>68.229944921931818</v>
      </c>
      <c r="AN28" s="33">
        <f t="shared" si="9"/>
        <v>198.57993585877142</v>
      </c>
      <c r="AO28" s="33">
        <f t="shared" si="9"/>
        <v>0</v>
      </c>
      <c r="AP28" s="33">
        <f t="shared" si="9"/>
        <v>63.6295410263916</v>
      </c>
      <c r="AQ28" s="33">
        <f t="shared" si="9"/>
        <v>0</v>
      </c>
      <c r="AR28" s="33">
        <f t="shared" si="9"/>
        <v>0</v>
      </c>
      <c r="AS28" s="33">
        <f t="shared" si="9"/>
        <v>0</v>
      </c>
      <c r="AT28" s="33">
        <f t="shared" si="9"/>
        <v>0</v>
      </c>
      <c r="AU28" s="33">
        <f t="shared" si="9"/>
        <v>0</v>
      </c>
      <c r="AV28" s="33">
        <f t="shared" si="9"/>
        <v>13.154664416568203</v>
      </c>
      <c r="AW28" s="33">
        <f t="shared" si="9"/>
        <v>67.343259092929003</v>
      </c>
      <c r="AX28" s="33">
        <f t="shared" si="9"/>
        <v>18.531160979225398</v>
      </c>
      <c r="AY28" s="33">
        <f t="shared" si="9"/>
        <v>0</v>
      </c>
      <c r="AZ28" s="33">
        <f t="shared" si="9"/>
        <v>55.967036554010697</v>
      </c>
      <c r="BA28" s="33">
        <f t="shared" si="9"/>
        <v>0</v>
      </c>
      <c r="BB28" s="33">
        <f t="shared" si="9"/>
        <v>0</v>
      </c>
      <c r="BC28" s="33">
        <f t="shared" si="9"/>
        <v>0</v>
      </c>
      <c r="BD28" s="33">
        <f t="shared" si="9"/>
        <v>0</v>
      </c>
      <c r="BE28" s="33">
        <f t="shared" si="9"/>
        <v>0</v>
      </c>
      <c r="BF28" s="33">
        <f t="shared" si="9"/>
        <v>3.7820361713468142</v>
      </c>
      <c r="BG28" s="33">
        <f t="shared" si="9"/>
        <v>4.0887330022888992</v>
      </c>
      <c r="BH28" s="33">
        <f t="shared" si="9"/>
        <v>36.172036395225504</v>
      </c>
      <c r="BI28" s="33">
        <f t="shared" si="9"/>
        <v>0</v>
      </c>
      <c r="BJ28" s="33">
        <f t="shared" si="9"/>
        <v>10.151103665251</v>
      </c>
      <c r="BK28" s="33">
        <f t="shared" si="9"/>
        <v>1857.7426049807957</v>
      </c>
    </row>
    <row r="29" spans="1:67" ht="3.75" customHeight="1">
      <c r="A29" s="16"/>
      <c r="B29" s="23"/>
      <c r="C29" s="75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7"/>
    </row>
    <row r="30" spans="1:67">
      <c r="A30" s="16" t="s">
        <v>1</v>
      </c>
      <c r="B30" s="19" t="s">
        <v>7</v>
      </c>
      <c r="C30" s="75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7"/>
    </row>
    <row r="31" spans="1:67" s="4" customFormat="1">
      <c r="A31" s="16" t="s">
        <v>76</v>
      </c>
      <c r="B31" s="20" t="s">
        <v>2</v>
      </c>
      <c r="C31" s="84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/>
      <c r="BI31" s="85"/>
      <c r="BJ31" s="85"/>
      <c r="BK31" s="86"/>
    </row>
    <row r="32" spans="1:67" s="43" customFormat="1">
      <c r="A32" s="40"/>
      <c r="B32" s="41" t="s">
        <v>106</v>
      </c>
      <c r="C32" s="35">
        <v>0</v>
      </c>
      <c r="D32" s="35">
        <v>0.72156719796769997</v>
      </c>
      <c r="E32" s="35">
        <v>0</v>
      </c>
      <c r="F32" s="35">
        <v>0</v>
      </c>
      <c r="G32" s="35">
        <v>0</v>
      </c>
      <c r="H32" s="35">
        <v>14.105037494528773</v>
      </c>
      <c r="I32" s="35">
        <v>0.49048370883640002</v>
      </c>
      <c r="J32" s="35">
        <v>0</v>
      </c>
      <c r="K32" s="35">
        <v>0</v>
      </c>
      <c r="L32" s="35">
        <v>1.9471296388677002</v>
      </c>
      <c r="M32" s="35">
        <v>0</v>
      </c>
      <c r="N32" s="35">
        <v>0</v>
      </c>
      <c r="O32" s="35">
        <v>0</v>
      </c>
      <c r="P32" s="35">
        <v>0</v>
      </c>
      <c r="Q32" s="35">
        <v>0</v>
      </c>
      <c r="R32" s="35">
        <v>10.170853867807288</v>
      </c>
      <c r="S32" s="35">
        <v>0.54358749435320008</v>
      </c>
      <c r="T32" s="35">
        <v>0</v>
      </c>
      <c r="U32" s="35">
        <v>0</v>
      </c>
      <c r="V32" s="35">
        <v>0.59998644422470004</v>
      </c>
      <c r="W32" s="35">
        <v>0</v>
      </c>
      <c r="X32" s="35">
        <v>0</v>
      </c>
      <c r="Y32" s="35">
        <v>0</v>
      </c>
      <c r="Z32" s="35">
        <v>0</v>
      </c>
      <c r="AA32" s="35">
        <v>0</v>
      </c>
      <c r="AB32" s="35">
        <v>68.249145516901933</v>
      </c>
      <c r="AC32" s="35">
        <v>2.4906542546061994</v>
      </c>
      <c r="AD32" s="35">
        <v>0</v>
      </c>
      <c r="AE32" s="35">
        <v>0</v>
      </c>
      <c r="AF32" s="35">
        <v>16.543323800657905</v>
      </c>
      <c r="AG32" s="35">
        <v>0</v>
      </c>
      <c r="AH32" s="35">
        <v>0</v>
      </c>
      <c r="AI32" s="35">
        <v>0</v>
      </c>
      <c r="AJ32" s="35">
        <v>0</v>
      </c>
      <c r="AK32" s="35">
        <v>0</v>
      </c>
      <c r="AL32" s="35">
        <v>64.012686825496033</v>
      </c>
      <c r="AM32" s="35">
        <v>1.6693476440267996</v>
      </c>
      <c r="AN32" s="35">
        <v>0</v>
      </c>
      <c r="AO32" s="35">
        <v>0</v>
      </c>
      <c r="AP32" s="35">
        <v>9.5432838726959019</v>
      </c>
      <c r="AQ32" s="35">
        <v>0</v>
      </c>
      <c r="AR32" s="35">
        <v>0</v>
      </c>
      <c r="AS32" s="35">
        <v>0</v>
      </c>
      <c r="AT32" s="35">
        <v>0</v>
      </c>
      <c r="AU32" s="35">
        <v>0</v>
      </c>
      <c r="AV32" s="35">
        <v>190.44006485813995</v>
      </c>
      <c r="AW32" s="35">
        <v>14.914715486965312</v>
      </c>
      <c r="AX32" s="35">
        <v>0</v>
      </c>
      <c r="AY32" s="35">
        <v>0</v>
      </c>
      <c r="AZ32" s="35">
        <v>36.128384669457667</v>
      </c>
      <c r="BA32" s="35">
        <v>0</v>
      </c>
      <c r="BB32" s="35">
        <v>0</v>
      </c>
      <c r="BC32" s="35">
        <v>0</v>
      </c>
      <c r="BD32" s="35">
        <v>0</v>
      </c>
      <c r="BE32" s="35">
        <v>0</v>
      </c>
      <c r="BF32" s="35">
        <v>40.560786492384423</v>
      </c>
      <c r="BG32" s="35">
        <v>1.9548015923488</v>
      </c>
      <c r="BH32" s="35">
        <v>0</v>
      </c>
      <c r="BI32" s="35">
        <v>0</v>
      </c>
      <c r="BJ32" s="35">
        <v>3.0056308202541002</v>
      </c>
      <c r="BK32" s="42">
        <f>SUM(C32:BJ32)</f>
        <v>478.09147168052073</v>
      </c>
    </row>
    <row r="33" spans="1:67" s="4" customFormat="1">
      <c r="A33" s="16"/>
      <c r="B33" s="21" t="s">
        <v>85</v>
      </c>
      <c r="C33" s="33">
        <f>SUM(C32)</f>
        <v>0</v>
      </c>
      <c r="D33" s="33">
        <f t="shared" ref="D33:BJ33" si="10">SUM(D32)</f>
        <v>0.72156719796769997</v>
      </c>
      <c r="E33" s="33">
        <f t="shared" si="10"/>
        <v>0</v>
      </c>
      <c r="F33" s="33">
        <f t="shared" si="10"/>
        <v>0</v>
      </c>
      <c r="G33" s="33">
        <f t="shared" si="10"/>
        <v>0</v>
      </c>
      <c r="H33" s="33">
        <f t="shared" si="10"/>
        <v>14.105037494528773</v>
      </c>
      <c r="I33" s="33">
        <f t="shared" si="10"/>
        <v>0.49048370883640002</v>
      </c>
      <c r="J33" s="33">
        <f t="shared" si="10"/>
        <v>0</v>
      </c>
      <c r="K33" s="33">
        <f t="shared" si="10"/>
        <v>0</v>
      </c>
      <c r="L33" s="33">
        <f t="shared" si="10"/>
        <v>1.9471296388677002</v>
      </c>
      <c r="M33" s="33">
        <f t="shared" si="10"/>
        <v>0</v>
      </c>
      <c r="N33" s="33">
        <f t="shared" si="10"/>
        <v>0</v>
      </c>
      <c r="O33" s="33">
        <f t="shared" si="10"/>
        <v>0</v>
      </c>
      <c r="P33" s="33">
        <f t="shared" si="10"/>
        <v>0</v>
      </c>
      <c r="Q33" s="33">
        <f t="shared" si="10"/>
        <v>0</v>
      </c>
      <c r="R33" s="33">
        <f t="shared" si="10"/>
        <v>10.170853867807288</v>
      </c>
      <c r="S33" s="33">
        <f t="shared" si="10"/>
        <v>0.54358749435320008</v>
      </c>
      <c r="T33" s="33">
        <f t="shared" si="10"/>
        <v>0</v>
      </c>
      <c r="U33" s="33">
        <f t="shared" si="10"/>
        <v>0</v>
      </c>
      <c r="V33" s="33">
        <f t="shared" si="10"/>
        <v>0.59998644422470004</v>
      </c>
      <c r="W33" s="33">
        <f t="shared" si="10"/>
        <v>0</v>
      </c>
      <c r="X33" s="33">
        <f t="shared" si="10"/>
        <v>0</v>
      </c>
      <c r="Y33" s="33">
        <f t="shared" si="10"/>
        <v>0</v>
      </c>
      <c r="Z33" s="33">
        <f t="shared" si="10"/>
        <v>0</v>
      </c>
      <c r="AA33" s="33">
        <f t="shared" si="10"/>
        <v>0</v>
      </c>
      <c r="AB33" s="33">
        <f t="shared" si="10"/>
        <v>68.249145516901933</v>
      </c>
      <c r="AC33" s="33">
        <f t="shared" si="10"/>
        <v>2.4906542546061994</v>
      </c>
      <c r="AD33" s="33">
        <f t="shared" si="10"/>
        <v>0</v>
      </c>
      <c r="AE33" s="33">
        <f t="shared" si="10"/>
        <v>0</v>
      </c>
      <c r="AF33" s="33">
        <f t="shared" si="10"/>
        <v>16.543323800657905</v>
      </c>
      <c r="AG33" s="33">
        <f t="shared" si="10"/>
        <v>0</v>
      </c>
      <c r="AH33" s="33">
        <f t="shared" si="10"/>
        <v>0</v>
      </c>
      <c r="AI33" s="33">
        <f t="shared" si="10"/>
        <v>0</v>
      </c>
      <c r="AJ33" s="33">
        <f t="shared" si="10"/>
        <v>0</v>
      </c>
      <c r="AK33" s="33">
        <f t="shared" si="10"/>
        <v>0</v>
      </c>
      <c r="AL33" s="33">
        <f t="shared" si="10"/>
        <v>64.012686825496033</v>
      </c>
      <c r="AM33" s="33">
        <f t="shared" si="10"/>
        <v>1.6693476440267996</v>
      </c>
      <c r="AN33" s="33">
        <f t="shared" si="10"/>
        <v>0</v>
      </c>
      <c r="AO33" s="33">
        <f t="shared" si="10"/>
        <v>0</v>
      </c>
      <c r="AP33" s="33">
        <f t="shared" si="10"/>
        <v>9.5432838726959019</v>
      </c>
      <c r="AQ33" s="33">
        <f t="shared" si="10"/>
        <v>0</v>
      </c>
      <c r="AR33" s="33">
        <f t="shared" si="10"/>
        <v>0</v>
      </c>
      <c r="AS33" s="33">
        <f t="shared" si="10"/>
        <v>0</v>
      </c>
      <c r="AT33" s="33">
        <f t="shared" si="10"/>
        <v>0</v>
      </c>
      <c r="AU33" s="33">
        <f t="shared" si="10"/>
        <v>0</v>
      </c>
      <c r="AV33" s="33">
        <f t="shared" si="10"/>
        <v>190.44006485813995</v>
      </c>
      <c r="AW33" s="33">
        <f t="shared" si="10"/>
        <v>14.914715486965312</v>
      </c>
      <c r="AX33" s="33">
        <f t="shared" si="10"/>
        <v>0</v>
      </c>
      <c r="AY33" s="33">
        <f t="shared" si="10"/>
        <v>0</v>
      </c>
      <c r="AZ33" s="33">
        <f t="shared" si="10"/>
        <v>36.128384669457667</v>
      </c>
      <c r="BA33" s="33">
        <f t="shared" si="10"/>
        <v>0</v>
      </c>
      <c r="BB33" s="33">
        <f t="shared" si="10"/>
        <v>0</v>
      </c>
      <c r="BC33" s="33">
        <f t="shared" si="10"/>
        <v>0</v>
      </c>
      <c r="BD33" s="33">
        <f t="shared" si="10"/>
        <v>0</v>
      </c>
      <c r="BE33" s="33">
        <f t="shared" si="10"/>
        <v>0</v>
      </c>
      <c r="BF33" s="33">
        <f t="shared" si="10"/>
        <v>40.560786492384423</v>
      </c>
      <c r="BG33" s="33">
        <f t="shared" si="10"/>
        <v>1.9548015923488</v>
      </c>
      <c r="BH33" s="33">
        <f t="shared" si="10"/>
        <v>0</v>
      </c>
      <c r="BI33" s="33">
        <f t="shared" si="10"/>
        <v>0</v>
      </c>
      <c r="BJ33" s="33">
        <f t="shared" si="10"/>
        <v>3.0056308202541002</v>
      </c>
      <c r="BK33" s="33">
        <f>SUM(BK32)</f>
        <v>478.09147168052073</v>
      </c>
    </row>
    <row r="34" spans="1:67">
      <c r="A34" s="16" t="s">
        <v>77</v>
      </c>
      <c r="B34" s="20" t="s">
        <v>15</v>
      </c>
      <c r="C34" s="75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7"/>
    </row>
    <row r="35" spans="1:67">
      <c r="A35" s="16"/>
      <c r="B35" s="29" t="s">
        <v>107</v>
      </c>
      <c r="C35" s="35">
        <v>0</v>
      </c>
      <c r="D35" s="35">
        <v>0.75489576835479999</v>
      </c>
      <c r="E35" s="35">
        <v>0</v>
      </c>
      <c r="F35" s="35">
        <v>0</v>
      </c>
      <c r="G35" s="35">
        <v>0</v>
      </c>
      <c r="H35" s="35">
        <v>4.8810494412568968</v>
      </c>
      <c r="I35" s="35">
        <v>1.1686546185802997</v>
      </c>
      <c r="J35" s="35">
        <v>0</v>
      </c>
      <c r="K35" s="35">
        <v>0</v>
      </c>
      <c r="L35" s="35">
        <v>3.3079840149977002</v>
      </c>
      <c r="M35" s="35">
        <v>0</v>
      </c>
      <c r="N35" s="35">
        <v>0</v>
      </c>
      <c r="O35" s="35">
        <v>0</v>
      </c>
      <c r="P35" s="35">
        <v>0</v>
      </c>
      <c r="Q35" s="35">
        <v>0</v>
      </c>
      <c r="R35" s="35">
        <v>2.0701644085901001</v>
      </c>
      <c r="S35" s="35">
        <v>7.0225290299999994E-5</v>
      </c>
      <c r="T35" s="35">
        <v>0</v>
      </c>
      <c r="U35" s="35">
        <v>0</v>
      </c>
      <c r="V35" s="35">
        <v>0.72621087167599985</v>
      </c>
      <c r="W35" s="35">
        <v>0</v>
      </c>
      <c r="X35" s="35">
        <v>0</v>
      </c>
      <c r="Y35" s="35">
        <v>0</v>
      </c>
      <c r="Z35" s="35">
        <v>0</v>
      </c>
      <c r="AA35" s="35">
        <v>0</v>
      </c>
      <c r="AB35" s="35">
        <v>36.752965953989261</v>
      </c>
      <c r="AC35" s="35">
        <v>1.8453896225468998</v>
      </c>
      <c r="AD35" s="35">
        <v>2.5391843688709002</v>
      </c>
      <c r="AE35" s="35">
        <v>0</v>
      </c>
      <c r="AF35" s="35">
        <v>16.233053224788296</v>
      </c>
      <c r="AG35" s="35">
        <v>0</v>
      </c>
      <c r="AH35" s="35">
        <v>0</v>
      </c>
      <c r="AI35" s="35">
        <v>0</v>
      </c>
      <c r="AJ35" s="35">
        <v>0</v>
      </c>
      <c r="AK35" s="35">
        <v>0</v>
      </c>
      <c r="AL35" s="35">
        <v>35.369792447890106</v>
      </c>
      <c r="AM35" s="35">
        <v>0.49536584164449998</v>
      </c>
      <c r="AN35" s="35">
        <v>0</v>
      </c>
      <c r="AO35" s="35">
        <v>0</v>
      </c>
      <c r="AP35" s="35">
        <v>6.4034915277641993</v>
      </c>
      <c r="AQ35" s="35">
        <v>0</v>
      </c>
      <c r="AR35" s="35">
        <v>0</v>
      </c>
      <c r="AS35" s="35">
        <v>0</v>
      </c>
      <c r="AT35" s="35">
        <v>0</v>
      </c>
      <c r="AU35" s="35">
        <v>0</v>
      </c>
      <c r="AV35" s="35">
        <v>91.411037685813568</v>
      </c>
      <c r="AW35" s="35">
        <v>11.501611702735801</v>
      </c>
      <c r="AX35" s="35">
        <v>0</v>
      </c>
      <c r="AY35" s="35">
        <v>0</v>
      </c>
      <c r="AZ35" s="35">
        <v>52.127964183296889</v>
      </c>
      <c r="BA35" s="35">
        <v>0</v>
      </c>
      <c r="BB35" s="35">
        <v>0</v>
      </c>
      <c r="BC35" s="35">
        <v>0</v>
      </c>
      <c r="BD35" s="35">
        <v>0</v>
      </c>
      <c r="BE35" s="35">
        <v>0</v>
      </c>
      <c r="BF35" s="35">
        <v>18.736844832750268</v>
      </c>
      <c r="BG35" s="35">
        <v>1.6803300001282999</v>
      </c>
      <c r="BH35" s="35">
        <v>0</v>
      </c>
      <c r="BI35" s="35">
        <v>0</v>
      </c>
      <c r="BJ35" s="35">
        <v>3.7999257056734015</v>
      </c>
      <c r="BK35" s="36">
        <f>SUM(C35:BJ35)</f>
        <v>291.80598644663849</v>
      </c>
      <c r="BM35" s="37"/>
      <c r="BO35" s="37"/>
    </row>
    <row r="36" spans="1:67">
      <c r="A36" s="16"/>
      <c r="B36" s="29" t="s">
        <v>126</v>
      </c>
      <c r="C36" s="35">
        <v>0</v>
      </c>
      <c r="D36" s="35">
        <v>0.59630785129029995</v>
      </c>
      <c r="E36" s="35">
        <v>0</v>
      </c>
      <c r="F36" s="35">
        <v>0</v>
      </c>
      <c r="G36" s="35">
        <v>0</v>
      </c>
      <c r="H36" s="35">
        <v>0.37104408266919947</v>
      </c>
      <c r="I36" s="35">
        <v>0</v>
      </c>
      <c r="J36" s="35">
        <v>0</v>
      </c>
      <c r="K36" s="35">
        <v>0</v>
      </c>
      <c r="L36" s="35">
        <v>0.59372625728950001</v>
      </c>
      <c r="M36" s="35">
        <v>0</v>
      </c>
      <c r="N36" s="35">
        <v>0</v>
      </c>
      <c r="O36" s="35">
        <v>0</v>
      </c>
      <c r="P36" s="35">
        <v>0</v>
      </c>
      <c r="Q36" s="35">
        <v>0</v>
      </c>
      <c r="R36" s="35">
        <v>0.28218377467050004</v>
      </c>
      <c r="S36" s="35">
        <v>3.7347267935399997E-2</v>
      </c>
      <c r="T36" s="35">
        <v>0</v>
      </c>
      <c r="U36" s="35">
        <v>0</v>
      </c>
      <c r="V36" s="35">
        <v>0.2929810743222</v>
      </c>
      <c r="W36" s="35">
        <v>0</v>
      </c>
      <c r="X36" s="35">
        <v>0</v>
      </c>
      <c r="Y36" s="35">
        <v>0</v>
      </c>
      <c r="Z36" s="35">
        <v>0</v>
      </c>
      <c r="AA36" s="35">
        <v>0</v>
      </c>
      <c r="AB36" s="35">
        <v>18.405401871235625</v>
      </c>
      <c r="AC36" s="35">
        <v>2.473620348384399</v>
      </c>
      <c r="AD36" s="35">
        <v>0.1162548387096</v>
      </c>
      <c r="AE36" s="35">
        <v>0</v>
      </c>
      <c r="AF36" s="35">
        <v>22.775898871790304</v>
      </c>
      <c r="AG36" s="35">
        <v>0</v>
      </c>
      <c r="AH36" s="35">
        <v>0</v>
      </c>
      <c r="AI36" s="35">
        <v>0</v>
      </c>
      <c r="AJ36" s="35">
        <v>0</v>
      </c>
      <c r="AK36" s="35">
        <v>0</v>
      </c>
      <c r="AL36" s="35">
        <v>19.579093804907625</v>
      </c>
      <c r="AM36" s="35">
        <v>1.5202117844182004</v>
      </c>
      <c r="AN36" s="35">
        <v>0</v>
      </c>
      <c r="AO36" s="35">
        <v>0</v>
      </c>
      <c r="AP36" s="35">
        <v>12.089099628795397</v>
      </c>
      <c r="AQ36" s="35">
        <v>0</v>
      </c>
      <c r="AR36" s="35">
        <v>0</v>
      </c>
      <c r="AS36" s="35">
        <v>0</v>
      </c>
      <c r="AT36" s="35">
        <v>0</v>
      </c>
      <c r="AU36" s="35">
        <v>0</v>
      </c>
      <c r="AV36" s="35">
        <v>1.290693732302699</v>
      </c>
      <c r="AW36" s="35">
        <v>0.64406707377400008</v>
      </c>
      <c r="AX36" s="35">
        <v>0</v>
      </c>
      <c r="AY36" s="35">
        <v>0</v>
      </c>
      <c r="AZ36" s="35">
        <v>1.5328401528374003</v>
      </c>
      <c r="BA36" s="35">
        <v>0</v>
      </c>
      <c r="BB36" s="35">
        <v>0</v>
      </c>
      <c r="BC36" s="35">
        <v>0</v>
      </c>
      <c r="BD36" s="35">
        <v>0</v>
      </c>
      <c r="BE36" s="35">
        <v>0</v>
      </c>
      <c r="BF36" s="35">
        <v>0.74990738247119981</v>
      </c>
      <c r="BG36" s="35">
        <v>4.5015338516000002E-2</v>
      </c>
      <c r="BH36" s="35">
        <v>0</v>
      </c>
      <c r="BI36" s="35">
        <v>0</v>
      </c>
      <c r="BJ36" s="35">
        <v>0.83256605464400002</v>
      </c>
      <c r="BK36" s="36">
        <f>SUM(C36:BJ36)</f>
        <v>84.228261190963522</v>
      </c>
      <c r="BM36" s="37"/>
      <c r="BO36" s="37"/>
    </row>
    <row r="37" spans="1:67">
      <c r="A37" s="16"/>
      <c r="B37" s="29" t="s">
        <v>117</v>
      </c>
      <c r="C37" s="35">
        <v>0</v>
      </c>
      <c r="D37" s="35">
        <v>0.53646353690320003</v>
      </c>
      <c r="E37" s="35">
        <v>0</v>
      </c>
      <c r="F37" s="35">
        <v>0</v>
      </c>
      <c r="G37" s="35">
        <v>0</v>
      </c>
      <c r="H37" s="35">
        <v>1.7906277137639046</v>
      </c>
      <c r="I37" s="35">
        <v>8.5919999999999989E-3</v>
      </c>
      <c r="J37" s="35">
        <v>0</v>
      </c>
      <c r="K37" s="35">
        <v>0</v>
      </c>
      <c r="L37" s="35">
        <v>0.75984098993510008</v>
      </c>
      <c r="M37" s="35">
        <v>0</v>
      </c>
      <c r="N37" s="35">
        <v>0</v>
      </c>
      <c r="O37" s="35">
        <v>0</v>
      </c>
      <c r="P37" s="35">
        <v>0</v>
      </c>
      <c r="Q37" s="35">
        <v>0</v>
      </c>
      <c r="R37" s="35">
        <v>1.5587602867302017</v>
      </c>
      <c r="S37" s="35">
        <v>1.2936710131611999</v>
      </c>
      <c r="T37" s="35">
        <v>0</v>
      </c>
      <c r="U37" s="35">
        <v>0</v>
      </c>
      <c r="V37" s="35">
        <v>0.21655173199960001</v>
      </c>
      <c r="W37" s="35">
        <v>0</v>
      </c>
      <c r="X37" s="35">
        <v>2.2697128899999998E-5</v>
      </c>
      <c r="Y37" s="35">
        <v>0</v>
      </c>
      <c r="Z37" s="35">
        <v>0</v>
      </c>
      <c r="AA37" s="35">
        <v>0</v>
      </c>
      <c r="AB37" s="35">
        <v>30.772474881632338</v>
      </c>
      <c r="AC37" s="35">
        <v>4.0769310396419991</v>
      </c>
      <c r="AD37" s="35">
        <v>0</v>
      </c>
      <c r="AE37" s="35">
        <v>0</v>
      </c>
      <c r="AF37" s="35">
        <v>29.073882451586719</v>
      </c>
      <c r="AG37" s="35">
        <v>0</v>
      </c>
      <c r="AH37" s="35">
        <v>0</v>
      </c>
      <c r="AI37" s="35">
        <v>0</v>
      </c>
      <c r="AJ37" s="35">
        <v>0</v>
      </c>
      <c r="AK37" s="35">
        <v>0</v>
      </c>
      <c r="AL37" s="35">
        <v>39.751633756468145</v>
      </c>
      <c r="AM37" s="35">
        <v>3.4052265260943004</v>
      </c>
      <c r="AN37" s="35">
        <v>0.1020322580645</v>
      </c>
      <c r="AO37" s="35">
        <v>0</v>
      </c>
      <c r="AP37" s="35">
        <v>20.574222837460983</v>
      </c>
      <c r="AQ37" s="35">
        <v>0</v>
      </c>
      <c r="AR37" s="35">
        <v>0</v>
      </c>
      <c r="AS37" s="35">
        <v>0</v>
      </c>
      <c r="AT37" s="35">
        <v>0</v>
      </c>
      <c r="AU37" s="35">
        <v>0</v>
      </c>
      <c r="AV37" s="35">
        <v>7.9649735578321721</v>
      </c>
      <c r="AW37" s="35">
        <v>0.38032510119269997</v>
      </c>
      <c r="AX37" s="35">
        <v>0</v>
      </c>
      <c r="AY37" s="35">
        <v>0</v>
      </c>
      <c r="AZ37" s="35">
        <v>5.5712438673512024</v>
      </c>
      <c r="BA37" s="35">
        <v>0</v>
      </c>
      <c r="BB37" s="35">
        <v>0</v>
      </c>
      <c r="BC37" s="35">
        <v>0</v>
      </c>
      <c r="BD37" s="35">
        <v>0</v>
      </c>
      <c r="BE37" s="35">
        <v>0</v>
      </c>
      <c r="BF37" s="35">
        <v>3.8775584115330091</v>
      </c>
      <c r="BG37" s="35">
        <v>0.52104141790299996</v>
      </c>
      <c r="BH37" s="35">
        <v>0</v>
      </c>
      <c r="BI37" s="35">
        <v>0</v>
      </c>
      <c r="BJ37" s="35">
        <v>1.2684750775790004</v>
      </c>
      <c r="BK37" s="36">
        <f>SUM(C37:BJ37)</f>
        <v>153.50455115396221</v>
      </c>
      <c r="BM37" s="37"/>
      <c r="BO37" s="37"/>
    </row>
    <row r="38" spans="1:67">
      <c r="A38" s="16"/>
      <c r="B38" s="29" t="s">
        <v>124</v>
      </c>
      <c r="C38" s="35">
        <v>0</v>
      </c>
      <c r="D38" s="35">
        <v>0.47041401045159997</v>
      </c>
      <c r="E38" s="35">
        <v>0</v>
      </c>
      <c r="F38" s="35">
        <v>0</v>
      </c>
      <c r="G38" s="35">
        <v>0</v>
      </c>
      <c r="H38" s="35">
        <v>1.5108143630461981</v>
      </c>
      <c r="I38" s="35">
        <v>1.5673155386899999E-2</v>
      </c>
      <c r="J38" s="35">
        <v>0</v>
      </c>
      <c r="K38" s="35">
        <v>0</v>
      </c>
      <c r="L38" s="35">
        <v>2.6276640551276</v>
      </c>
      <c r="M38" s="35">
        <v>0</v>
      </c>
      <c r="N38" s="35">
        <v>0</v>
      </c>
      <c r="O38" s="35">
        <v>0</v>
      </c>
      <c r="P38" s="35">
        <v>0</v>
      </c>
      <c r="Q38" s="35">
        <v>0</v>
      </c>
      <c r="R38" s="35">
        <v>0.87329603149889945</v>
      </c>
      <c r="S38" s="35">
        <v>3.1527175386999999E-2</v>
      </c>
      <c r="T38" s="35">
        <v>0</v>
      </c>
      <c r="U38" s="35">
        <v>0</v>
      </c>
      <c r="V38" s="35">
        <v>0.20848473551580005</v>
      </c>
      <c r="W38" s="35">
        <v>0</v>
      </c>
      <c r="X38" s="35">
        <v>0</v>
      </c>
      <c r="Y38" s="35">
        <v>0</v>
      </c>
      <c r="Z38" s="35">
        <v>0</v>
      </c>
      <c r="AA38" s="35">
        <v>0</v>
      </c>
      <c r="AB38" s="35">
        <v>19.3134458993894</v>
      </c>
      <c r="AC38" s="35">
        <v>3.4371987981281</v>
      </c>
      <c r="AD38" s="35">
        <v>0</v>
      </c>
      <c r="AE38" s="35">
        <v>0</v>
      </c>
      <c r="AF38" s="35">
        <v>20.301707433219605</v>
      </c>
      <c r="AG38" s="35">
        <v>0</v>
      </c>
      <c r="AH38" s="35">
        <v>0</v>
      </c>
      <c r="AI38" s="35">
        <v>0</v>
      </c>
      <c r="AJ38" s="35">
        <v>0</v>
      </c>
      <c r="AK38" s="35">
        <v>0</v>
      </c>
      <c r="AL38" s="35">
        <v>20.511651810801418</v>
      </c>
      <c r="AM38" s="35">
        <v>1.7883868319996004</v>
      </c>
      <c r="AN38" s="35">
        <v>0</v>
      </c>
      <c r="AO38" s="35">
        <v>0</v>
      </c>
      <c r="AP38" s="35">
        <v>10.440352400479096</v>
      </c>
      <c r="AQ38" s="35">
        <v>0</v>
      </c>
      <c r="AR38" s="35">
        <v>0</v>
      </c>
      <c r="AS38" s="35">
        <v>0</v>
      </c>
      <c r="AT38" s="35">
        <v>0</v>
      </c>
      <c r="AU38" s="35">
        <v>0</v>
      </c>
      <c r="AV38" s="35">
        <v>4.9257039234344191</v>
      </c>
      <c r="AW38" s="35">
        <v>0.28900911287059999</v>
      </c>
      <c r="AX38" s="35">
        <v>0</v>
      </c>
      <c r="AY38" s="35">
        <v>0</v>
      </c>
      <c r="AZ38" s="35">
        <v>3.8151880480296998</v>
      </c>
      <c r="BA38" s="35">
        <v>0</v>
      </c>
      <c r="BB38" s="35">
        <v>0</v>
      </c>
      <c r="BC38" s="35">
        <v>0</v>
      </c>
      <c r="BD38" s="35">
        <v>0</v>
      </c>
      <c r="BE38" s="35">
        <v>0</v>
      </c>
      <c r="BF38" s="35">
        <v>3.1110242143368119</v>
      </c>
      <c r="BG38" s="35">
        <v>1.4629453601935001</v>
      </c>
      <c r="BH38" s="35">
        <v>0</v>
      </c>
      <c r="BI38" s="35">
        <v>0</v>
      </c>
      <c r="BJ38" s="35">
        <v>1.3764625168376998</v>
      </c>
      <c r="BK38" s="36">
        <f t="shared" ref="BK38:BK41" si="11">SUM(C38:BJ38)</f>
        <v>96.510949876133964</v>
      </c>
      <c r="BM38" s="37"/>
      <c r="BO38" s="37"/>
    </row>
    <row r="39" spans="1:67">
      <c r="A39" s="16"/>
      <c r="B39" s="29" t="s">
        <v>127</v>
      </c>
      <c r="C39" s="35">
        <v>0</v>
      </c>
      <c r="D39" s="35">
        <v>0.57331617999999995</v>
      </c>
      <c r="E39" s="35">
        <v>0</v>
      </c>
      <c r="F39" s="35">
        <v>0</v>
      </c>
      <c r="G39" s="35">
        <v>0</v>
      </c>
      <c r="H39" s="35">
        <v>1.4264194057811999</v>
      </c>
      <c r="I39" s="35">
        <v>8.0058172257000005E-3</v>
      </c>
      <c r="J39" s="35">
        <v>0</v>
      </c>
      <c r="K39" s="35">
        <v>0</v>
      </c>
      <c r="L39" s="35">
        <v>0.99128895174109999</v>
      </c>
      <c r="M39" s="35">
        <v>0</v>
      </c>
      <c r="N39" s="35">
        <v>0</v>
      </c>
      <c r="O39" s="35">
        <v>0</v>
      </c>
      <c r="P39" s="35">
        <v>0</v>
      </c>
      <c r="Q39" s="35">
        <v>0</v>
      </c>
      <c r="R39" s="35">
        <v>1.2085858820687987</v>
      </c>
      <c r="S39" s="35">
        <v>0.19350962312869999</v>
      </c>
      <c r="T39" s="35">
        <v>0</v>
      </c>
      <c r="U39" s="35">
        <v>0</v>
      </c>
      <c r="V39" s="35">
        <v>0.43753400709600004</v>
      </c>
      <c r="W39" s="35">
        <v>0</v>
      </c>
      <c r="X39" s="35">
        <v>1.9679474190000001E-4</v>
      </c>
      <c r="Y39" s="35">
        <v>0</v>
      </c>
      <c r="Z39" s="35">
        <v>0</v>
      </c>
      <c r="AA39" s="35">
        <v>0</v>
      </c>
      <c r="AB39" s="35">
        <v>9.3867054457491825</v>
      </c>
      <c r="AC39" s="35">
        <v>1.2682205951932999</v>
      </c>
      <c r="AD39" s="35">
        <v>0</v>
      </c>
      <c r="AE39" s="35">
        <v>0</v>
      </c>
      <c r="AF39" s="35">
        <v>15.114408327376399</v>
      </c>
      <c r="AG39" s="35">
        <v>0</v>
      </c>
      <c r="AH39" s="35">
        <v>0</v>
      </c>
      <c r="AI39" s="35">
        <v>0</v>
      </c>
      <c r="AJ39" s="35">
        <v>0</v>
      </c>
      <c r="AK39" s="35">
        <v>0</v>
      </c>
      <c r="AL39" s="35">
        <v>10.271886576264439</v>
      </c>
      <c r="AM39" s="35">
        <v>0.56762148519319999</v>
      </c>
      <c r="AN39" s="35">
        <v>0.25008108896769998</v>
      </c>
      <c r="AO39" s="35">
        <v>0</v>
      </c>
      <c r="AP39" s="35">
        <v>9.1568376454108993</v>
      </c>
      <c r="AQ39" s="35">
        <v>0</v>
      </c>
      <c r="AR39" s="35">
        <v>0</v>
      </c>
      <c r="AS39" s="35">
        <v>0</v>
      </c>
      <c r="AT39" s="35">
        <v>0</v>
      </c>
      <c r="AU39" s="35">
        <v>0</v>
      </c>
      <c r="AV39" s="35">
        <v>3.7819499006443986</v>
      </c>
      <c r="AW39" s="35">
        <v>6.6085298483699997E-2</v>
      </c>
      <c r="AX39" s="35">
        <v>0</v>
      </c>
      <c r="AY39" s="35">
        <v>0</v>
      </c>
      <c r="AZ39" s="35">
        <v>2.5735402799652003</v>
      </c>
      <c r="BA39" s="35">
        <v>0</v>
      </c>
      <c r="BB39" s="35">
        <v>0</v>
      </c>
      <c r="BC39" s="35">
        <v>0</v>
      </c>
      <c r="BD39" s="35">
        <v>0</v>
      </c>
      <c r="BE39" s="35">
        <v>0</v>
      </c>
      <c r="BF39" s="35">
        <v>1.5314398060109005</v>
      </c>
      <c r="BG39" s="35">
        <v>0.30659741835460003</v>
      </c>
      <c r="BH39" s="35">
        <v>0</v>
      </c>
      <c r="BI39" s="35">
        <v>0</v>
      </c>
      <c r="BJ39" s="35">
        <v>1.4097842470638002</v>
      </c>
      <c r="BK39" s="36">
        <f t="shared" si="11"/>
        <v>60.524014776461115</v>
      </c>
      <c r="BM39" s="37"/>
      <c r="BO39" s="37"/>
    </row>
    <row r="40" spans="1:67">
      <c r="A40" s="16"/>
      <c r="B40" s="29" t="s">
        <v>108</v>
      </c>
      <c r="C40" s="35">
        <v>0</v>
      </c>
      <c r="D40" s="35">
        <v>0.73941986703219997</v>
      </c>
      <c r="E40" s="35">
        <v>0</v>
      </c>
      <c r="F40" s="35">
        <v>0</v>
      </c>
      <c r="G40" s="35">
        <v>0</v>
      </c>
      <c r="H40" s="35">
        <v>6.0936785216911042</v>
      </c>
      <c r="I40" s="35">
        <v>3.2394749434830006</v>
      </c>
      <c r="J40" s="35">
        <v>0</v>
      </c>
      <c r="K40" s="35">
        <v>0</v>
      </c>
      <c r="L40" s="35">
        <v>2.3069287097719005</v>
      </c>
      <c r="M40" s="35">
        <v>0</v>
      </c>
      <c r="N40" s="35">
        <v>0</v>
      </c>
      <c r="O40" s="35">
        <v>0</v>
      </c>
      <c r="P40" s="35">
        <v>0</v>
      </c>
      <c r="Q40" s="35">
        <v>0</v>
      </c>
      <c r="R40" s="35">
        <v>3.7568895817008068</v>
      </c>
      <c r="S40" s="35">
        <v>3.7184293439998002</v>
      </c>
      <c r="T40" s="35">
        <v>0</v>
      </c>
      <c r="U40" s="35">
        <v>0</v>
      </c>
      <c r="V40" s="35">
        <v>1.1370090700305999</v>
      </c>
      <c r="W40" s="35">
        <v>0</v>
      </c>
      <c r="X40" s="35">
        <v>6.7920548299999994E-5</v>
      </c>
      <c r="Y40" s="35">
        <v>0</v>
      </c>
      <c r="Z40" s="35">
        <v>0</v>
      </c>
      <c r="AA40" s="35">
        <v>0</v>
      </c>
      <c r="AB40" s="35">
        <v>75.051806144546291</v>
      </c>
      <c r="AC40" s="35">
        <v>7.7733721978676975</v>
      </c>
      <c r="AD40" s="35">
        <v>4.2388687975805999</v>
      </c>
      <c r="AE40" s="35">
        <v>0</v>
      </c>
      <c r="AF40" s="35">
        <v>35.607749001489552</v>
      </c>
      <c r="AG40" s="35">
        <v>0</v>
      </c>
      <c r="AH40" s="35">
        <v>0</v>
      </c>
      <c r="AI40" s="35">
        <v>0</v>
      </c>
      <c r="AJ40" s="35">
        <v>0</v>
      </c>
      <c r="AK40" s="35">
        <v>0</v>
      </c>
      <c r="AL40" s="35">
        <v>77.789381942120173</v>
      </c>
      <c r="AM40" s="35">
        <v>2.6795814595789005</v>
      </c>
      <c r="AN40" s="35">
        <v>0</v>
      </c>
      <c r="AO40" s="35">
        <v>0</v>
      </c>
      <c r="AP40" s="35">
        <v>16.829164843497001</v>
      </c>
      <c r="AQ40" s="35">
        <v>0</v>
      </c>
      <c r="AR40" s="35">
        <v>0</v>
      </c>
      <c r="AS40" s="35">
        <v>0</v>
      </c>
      <c r="AT40" s="35">
        <v>0</v>
      </c>
      <c r="AU40" s="35">
        <v>0</v>
      </c>
      <c r="AV40" s="35">
        <v>72.905817305271569</v>
      </c>
      <c r="AW40" s="35">
        <v>5.5423271950596984</v>
      </c>
      <c r="AX40" s="35">
        <v>0</v>
      </c>
      <c r="AY40" s="35">
        <v>0</v>
      </c>
      <c r="AZ40" s="35">
        <v>32.800557432623869</v>
      </c>
      <c r="BA40" s="35">
        <v>0</v>
      </c>
      <c r="BB40" s="35">
        <v>0</v>
      </c>
      <c r="BC40" s="35">
        <v>0</v>
      </c>
      <c r="BD40" s="35">
        <v>0</v>
      </c>
      <c r="BE40" s="35">
        <v>0</v>
      </c>
      <c r="BF40" s="35">
        <v>18.823406621847436</v>
      </c>
      <c r="BG40" s="35">
        <v>1.0084119601281003</v>
      </c>
      <c r="BH40" s="35">
        <v>0</v>
      </c>
      <c r="BI40" s="35">
        <v>0</v>
      </c>
      <c r="BJ40" s="35">
        <v>3.7628220458028991</v>
      </c>
      <c r="BK40" s="36">
        <f t="shared" ref="BK40" si="12">SUM(C40:BJ40)</f>
        <v>375.80516490567152</v>
      </c>
      <c r="BM40" s="37"/>
      <c r="BO40" s="37"/>
    </row>
    <row r="41" spans="1:67">
      <c r="A41" s="16"/>
      <c r="B41" s="29" t="s">
        <v>125</v>
      </c>
      <c r="C41" s="35">
        <v>0</v>
      </c>
      <c r="D41" s="35">
        <v>0.52562616722580002</v>
      </c>
      <c r="E41" s="35">
        <v>0</v>
      </c>
      <c r="F41" s="35">
        <v>0</v>
      </c>
      <c r="G41" s="35">
        <v>0</v>
      </c>
      <c r="H41" s="35">
        <v>0.48687395557200042</v>
      </c>
      <c r="I41" s="35">
        <v>4.2134193548300003E-2</v>
      </c>
      <c r="J41" s="35">
        <v>0</v>
      </c>
      <c r="K41" s="35">
        <v>0</v>
      </c>
      <c r="L41" s="35">
        <v>0.61410753587020006</v>
      </c>
      <c r="M41" s="35">
        <v>0</v>
      </c>
      <c r="N41" s="35">
        <v>0</v>
      </c>
      <c r="O41" s="35">
        <v>0</v>
      </c>
      <c r="P41" s="35">
        <v>0</v>
      </c>
      <c r="Q41" s="35">
        <v>0</v>
      </c>
      <c r="R41" s="35">
        <v>0.43967235437920044</v>
      </c>
      <c r="S41" s="35">
        <v>0</v>
      </c>
      <c r="T41" s="35">
        <v>0</v>
      </c>
      <c r="U41" s="35">
        <v>0</v>
      </c>
      <c r="V41" s="35">
        <v>0.31293086299950007</v>
      </c>
      <c r="W41" s="35">
        <v>0</v>
      </c>
      <c r="X41" s="35">
        <v>0</v>
      </c>
      <c r="Y41" s="35">
        <v>0</v>
      </c>
      <c r="Z41" s="35">
        <v>0</v>
      </c>
      <c r="AA41" s="35">
        <v>0</v>
      </c>
      <c r="AB41" s="35">
        <v>20.200655105140807</v>
      </c>
      <c r="AC41" s="35">
        <v>3.7951573796100004</v>
      </c>
      <c r="AD41" s="35">
        <v>0</v>
      </c>
      <c r="AE41" s="35">
        <v>0</v>
      </c>
      <c r="AF41" s="35">
        <v>23.804866347910856</v>
      </c>
      <c r="AG41" s="35">
        <v>0</v>
      </c>
      <c r="AH41" s="35">
        <v>0</v>
      </c>
      <c r="AI41" s="35">
        <v>0</v>
      </c>
      <c r="AJ41" s="35">
        <v>0</v>
      </c>
      <c r="AK41" s="35">
        <v>0</v>
      </c>
      <c r="AL41" s="35">
        <v>25.007312216828581</v>
      </c>
      <c r="AM41" s="35">
        <v>3.1594308576424996</v>
      </c>
      <c r="AN41" s="35">
        <v>0</v>
      </c>
      <c r="AO41" s="35">
        <v>0</v>
      </c>
      <c r="AP41" s="35">
        <v>15.892457521013508</v>
      </c>
      <c r="AQ41" s="35">
        <v>0</v>
      </c>
      <c r="AR41" s="35">
        <v>0</v>
      </c>
      <c r="AS41" s="35">
        <v>0</v>
      </c>
      <c r="AT41" s="35">
        <v>0</v>
      </c>
      <c r="AU41" s="35">
        <v>0</v>
      </c>
      <c r="AV41" s="35">
        <v>3.0114146845372036</v>
      </c>
      <c r="AW41" s="35">
        <v>0.50353290454819988</v>
      </c>
      <c r="AX41" s="35">
        <v>0</v>
      </c>
      <c r="AY41" s="35">
        <v>0</v>
      </c>
      <c r="AZ41" s="35">
        <v>1.1357555580954997</v>
      </c>
      <c r="BA41" s="35">
        <v>0</v>
      </c>
      <c r="BB41" s="35">
        <v>0</v>
      </c>
      <c r="BC41" s="35">
        <v>0</v>
      </c>
      <c r="BD41" s="35">
        <v>0</v>
      </c>
      <c r="BE41" s="35">
        <v>0</v>
      </c>
      <c r="BF41" s="35">
        <v>1.5351205489105986</v>
      </c>
      <c r="BG41" s="35">
        <v>0.6189735483869</v>
      </c>
      <c r="BH41" s="35">
        <v>5.1154838709599998E-2</v>
      </c>
      <c r="BI41" s="35">
        <v>0</v>
      </c>
      <c r="BJ41" s="35">
        <v>0.52489843106360001</v>
      </c>
      <c r="BK41" s="36">
        <f t="shared" si="11"/>
        <v>101.66207501199287</v>
      </c>
      <c r="BM41" s="37"/>
      <c r="BO41" s="37"/>
    </row>
    <row r="42" spans="1:67">
      <c r="A42" s="16"/>
      <c r="B42" s="29" t="s">
        <v>128</v>
      </c>
      <c r="C42" s="35">
        <v>0</v>
      </c>
      <c r="D42" s="35">
        <v>0.57836623364509998</v>
      </c>
      <c r="E42" s="35">
        <v>0</v>
      </c>
      <c r="F42" s="35">
        <v>0</v>
      </c>
      <c r="G42" s="35">
        <v>0</v>
      </c>
      <c r="H42" s="35">
        <v>2.7363648175809967</v>
      </c>
      <c r="I42" s="35">
        <v>5.2922294419099999E-2</v>
      </c>
      <c r="J42" s="35">
        <v>0</v>
      </c>
      <c r="K42" s="35">
        <v>0</v>
      </c>
      <c r="L42" s="35">
        <v>1.3232653570954001</v>
      </c>
      <c r="M42" s="35">
        <v>0</v>
      </c>
      <c r="N42" s="35">
        <v>0</v>
      </c>
      <c r="O42" s="35">
        <v>0</v>
      </c>
      <c r="P42" s="35">
        <v>0</v>
      </c>
      <c r="Q42" s="35">
        <v>0</v>
      </c>
      <c r="R42" s="35">
        <v>2.0197909576150996</v>
      </c>
      <c r="S42" s="35">
        <v>4.5105557709500005E-2</v>
      </c>
      <c r="T42" s="35">
        <v>0</v>
      </c>
      <c r="U42" s="35">
        <v>0</v>
      </c>
      <c r="V42" s="35">
        <v>0.41765076141889995</v>
      </c>
      <c r="W42" s="35">
        <v>0</v>
      </c>
      <c r="X42" s="35">
        <v>0</v>
      </c>
      <c r="Y42" s="35">
        <v>0</v>
      </c>
      <c r="Z42" s="35">
        <v>0</v>
      </c>
      <c r="AA42" s="35">
        <v>0</v>
      </c>
      <c r="AB42" s="35">
        <v>45.265681227143268</v>
      </c>
      <c r="AC42" s="35">
        <v>4.9845845488996972</v>
      </c>
      <c r="AD42" s="35">
        <v>0</v>
      </c>
      <c r="AE42" s="35">
        <v>0</v>
      </c>
      <c r="AF42" s="35">
        <v>32.582820529005375</v>
      </c>
      <c r="AG42" s="35">
        <v>0</v>
      </c>
      <c r="AH42" s="35">
        <v>0</v>
      </c>
      <c r="AI42" s="35">
        <v>0</v>
      </c>
      <c r="AJ42" s="35">
        <v>0</v>
      </c>
      <c r="AK42" s="35">
        <v>0</v>
      </c>
      <c r="AL42" s="35">
        <v>51.652826385450382</v>
      </c>
      <c r="AM42" s="35">
        <v>1.8285786910939008</v>
      </c>
      <c r="AN42" s="35">
        <v>0</v>
      </c>
      <c r="AO42" s="35">
        <v>0</v>
      </c>
      <c r="AP42" s="35">
        <v>15.270879274916313</v>
      </c>
      <c r="AQ42" s="35">
        <v>0</v>
      </c>
      <c r="AR42" s="35">
        <v>0</v>
      </c>
      <c r="AS42" s="35">
        <v>0</v>
      </c>
      <c r="AT42" s="35">
        <v>0</v>
      </c>
      <c r="AU42" s="35">
        <v>0</v>
      </c>
      <c r="AV42" s="35">
        <v>10.289212365939807</v>
      </c>
      <c r="AW42" s="35">
        <v>1.0800957118695</v>
      </c>
      <c r="AX42" s="35">
        <v>0</v>
      </c>
      <c r="AY42" s="35">
        <v>0</v>
      </c>
      <c r="AZ42" s="35">
        <v>5.2808658640925019</v>
      </c>
      <c r="BA42" s="35">
        <v>0</v>
      </c>
      <c r="BB42" s="35">
        <v>0</v>
      </c>
      <c r="BC42" s="35">
        <v>0</v>
      </c>
      <c r="BD42" s="35">
        <v>0</v>
      </c>
      <c r="BE42" s="35">
        <v>0</v>
      </c>
      <c r="BF42" s="35">
        <v>4.8817737652597897</v>
      </c>
      <c r="BG42" s="35">
        <v>0.24750994787050001</v>
      </c>
      <c r="BH42" s="35">
        <v>0</v>
      </c>
      <c r="BI42" s="35">
        <v>0</v>
      </c>
      <c r="BJ42" s="35">
        <v>1.8311677955782995</v>
      </c>
      <c r="BK42" s="36">
        <f>SUM(C42:BJ42)</f>
        <v>182.36946208660342</v>
      </c>
      <c r="BM42" s="37"/>
      <c r="BO42" s="37"/>
    </row>
    <row r="43" spans="1:67">
      <c r="A43" s="16"/>
      <c r="B43" s="29" t="s">
        <v>109</v>
      </c>
      <c r="C43" s="35">
        <v>0</v>
      </c>
      <c r="D43" s="35">
        <v>3.1306216608385999</v>
      </c>
      <c r="E43" s="35">
        <v>0</v>
      </c>
      <c r="F43" s="35">
        <v>0</v>
      </c>
      <c r="G43" s="35">
        <v>0</v>
      </c>
      <c r="H43" s="35">
        <v>4.3154936817428</v>
      </c>
      <c r="I43" s="35">
        <v>60.100854976676892</v>
      </c>
      <c r="J43" s="35">
        <v>0</v>
      </c>
      <c r="K43" s="35">
        <v>0</v>
      </c>
      <c r="L43" s="35">
        <v>1.7396790639336004</v>
      </c>
      <c r="M43" s="35">
        <v>0</v>
      </c>
      <c r="N43" s="35">
        <v>0</v>
      </c>
      <c r="O43" s="35">
        <v>0</v>
      </c>
      <c r="P43" s="35">
        <v>0</v>
      </c>
      <c r="Q43" s="35">
        <v>0</v>
      </c>
      <c r="R43" s="35">
        <v>2.5898888506455982</v>
      </c>
      <c r="S43" s="35">
        <v>6.6358115703543996</v>
      </c>
      <c r="T43" s="35">
        <v>0</v>
      </c>
      <c r="U43" s="35">
        <v>0</v>
      </c>
      <c r="V43" s="35">
        <v>0.3717738941607</v>
      </c>
      <c r="W43" s="35">
        <v>0</v>
      </c>
      <c r="X43" s="35">
        <v>0</v>
      </c>
      <c r="Y43" s="35">
        <v>0</v>
      </c>
      <c r="Z43" s="35">
        <v>0</v>
      </c>
      <c r="AA43" s="35">
        <v>0</v>
      </c>
      <c r="AB43" s="35">
        <v>19.21020088579165</v>
      </c>
      <c r="AC43" s="35">
        <v>2.4236459202566989</v>
      </c>
      <c r="AD43" s="35">
        <v>0.50965001399999998</v>
      </c>
      <c r="AE43" s="35">
        <v>0</v>
      </c>
      <c r="AF43" s="35">
        <v>13.269401520542701</v>
      </c>
      <c r="AG43" s="35">
        <v>0</v>
      </c>
      <c r="AH43" s="35">
        <v>0</v>
      </c>
      <c r="AI43" s="35">
        <v>0</v>
      </c>
      <c r="AJ43" s="35">
        <v>0</v>
      </c>
      <c r="AK43" s="35">
        <v>0</v>
      </c>
      <c r="AL43" s="35">
        <v>16.666927885371759</v>
      </c>
      <c r="AM43" s="35">
        <v>2.3149609428055995</v>
      </c>
      <c r="AN43" s="35">
        <v>0.27522755658050002</v>
      </c>
      <c r="AO43" s="35">
        <v>0</v>
      </c>
      <c r="AP43" s="35">
        <v>3.731126323383998</v>
      </c>
      <c r="AQ43" s="35">
        <v>0</v>
      </c>
      <c r="AR43" s="35">
        <v>0</v>
      </c>
      <c r="AS43" s="35">
        <v>0</v>
      </c>
      <c r="AT43" s="35">
        <v>0</v>
      </c>
      <c r="AU43" s="35">
        <v>0</v>
      </c>
      <c r="AV43" s="35">
        <v>20.725454652137564</v>
      </c>
      <c r="AW43" s="35">
        <v>59.501808671160013</v>
      </c>
      <c r="AX43" s="35">
        <v>0</v>
      </c>
      <c r="AY43" s="35">
        <v>0</v>
      </c>
      <c r="AZ43" s="35">
        <v>5.4855383745454001</v>
      </c>
      <c r="BA43" s="35">
        <v>0</v>
      </c>
      <c r="BB43" s="35">
        <v>0</v>
      </c>
      <c r="BC43" s="35">
        <v>0</v>
      </c>
      <c r="BD43" s="35">
        <v>0</v>
      </c>
      <c r="BE43" s="35">
        <v>0</v>
      </c>
      <c r="BF43" s="35">
        <v>6.8873023693719091</v>
      </c>
      <c r="BG43" s="35">
        <v>7.9877453903199988E-2</v>
      </c>
      <c r="BH43" s="35">
        <v>0</v>
      </c>
      <c r="BI43" s="35">
        <v>0</v>
      </c>
      <c r="BJ43" s="35">
        <v>0.7745168965478999</v>
      </c>
      <c r="BK43" s="36">
        <f>SUM(C43:BJ43)</f>
        <v>230.73976316475148</v>
      </c>
      <c r="BM43" s="37"/>
      <c r="BO43" s="37"/>
    </row>
    <row r="44" spans="1:67">
      <c r="A44" s="16"/>
      <c r="B44" s="29" t="s">
        <v>110</v>
      </c>
      <c r="C44" s="35">
        <v>0</v>
      </c>
      <c r="D44" s="35">
        <v>0.73642006232250001</v>
      </c>
      <c r="E44" s="35">
        <v>0</v>
      </c>
      <c r="F44" s="35">
        <v>0</v>
      </c>
      <c r="G44" s="35">
        <v>0</v>
      </c>
      <c r="H44" s="35">
        <v>4.4597166905453021</v>
      </c>
      <c r="I44" s="35">
        <v>6.3419489031800003E-2</v>
      </c>
      <c r="J44" s="35">
        <v>0</v>
      </c>
      <c r="K44" s="35">
        <v>0</v>
      </c>
      <c r="L44" s="35">
        <v>1.5091366163209998</v>
      </c>
      <c r="M44" s="35">
        <v>0</v>
      </c>
      <c r="N44" s="35">
        <v>0</v>
      </c>
      <c r="O44" s="35">
        <v>0</v>
      </c>
      <c r="P44" s="35">
        <v>0</v>
      </c>
      <c r="Q44" s="35">
        <v>0</v>
      </c>
      <c r="R44" s="35">
        <v>2.6033222888089016</v>
      </c>
      <c r="S44" s="35">
        <v>0</v>
      </c>
      <c r="T44" s="35">
        <v>0</v>
      </c>
      <c r="U44" s="35">
        <v>0</v>
      </c>
      <c r="V44" s="35">
        <v>0.25423947954780002</v>
      </c>
      <c r="W44" s="35">
        <v>0</v>
      </c>
      <c r="X44" s="35">
        <v>0</v>
      </c>
      <c r="Y44" s="35">
        <v>0</v>
      </c>
      <c r="Z44" s="35">
        <v>0</v>
      </c>
      <c r="AA44" s="35">
        <v>0</v>
      </c>
      <c r="AB44" s="35">
        <v>6.0238319920736068</v>
      </c>
      <c r="AC44" s="35">
        <v>0.28301529419319993</v>
      </c>
      <c r="AD44" s="35">
        <v>0</v>
      </c>
      <c r="AE44" s="35">
        <v>0</v>
      </c>
      <c r="AF44" s="35">
        <v>1.4822002528689999</v>
      </c>
      <c r="AG44" s="35">
        <v>0</v>
      </c>
      <c r="AH44" s="35">
        <v>0</v>
      </c>
      <c r="AI44" s="35">
        <v>0</v>
      </c>
      <c r="AJ44" s="35">
        <v>0</v>
      </c>
      <c r="AK44" s="35">
        <v>0</v>
      </c>
      <c r="AL44" s="35">
        <v>4.4580745573612877</v>
      </c>
      <c r="AM44" s="35">
        <v>5.7336797774000005E-2</v>
      </c>
      <c r="AN44" s="35">
        <v>0</v>
      </c>
      <c r="AO44" s="35">
        <v>0</v>
      </c>
      <c r="AP44" s="35">
        <v>0.67878240393460021</v>
      </c>
      <c r="AQ44" s="35">
        <v>0</v>
      </c>
      <c r="AR44" s="35">
        <v>0</v>
      </c>
      <c r="AS44" s="35">
        <v>0</v>
      </c>
      <c r="AT44" s="35">
        <v>0</v>
      </c>
      <c r="AU44" s="35">
        <v>0</v>
      </c>
      <c r="AV44" s="35">
        <v>10.071698665241577</v>
      </c>
      <c r="AW44" s="35">
        <v>1.5538511364511001</v>
      </c>
      <c r="AX44" s="35">
        <v>0</v>
      </c>
      <c r="AY44" s="35">
        <v>0</v>
      </c>
      <c r="AZ44" s="35">
        <v>6.4578829108689009</v>
      </c>
      <c r="BA44" s="35">
        <v>0</v>
      </c>
      <c r="BB44" s="35">
        <v>0</v>
      </c>
      <c r="BC44" s="35">
        <v>0</v>
      </c>
      <c r="BD44" s="35">
        <v>0</v>
      </c>
      <c r="BE44" s="35">
        <v>0</v>
      </c>
      <c r="BF44" s="35">
        <v>2.7149112889391978</v>
      </c>
      <c r="BG44" s="35">
        <v>6.0005792645100003E-2</v>
      </c>
      <c r="BH44" s="35">
        <v>0</v>
      </c>
      <c r="BI44" s="35">
        <v>0</v>
      </c>
      <c r="BJ44" s="35">
        <v>9.7207498741799986E-2</v>
      </c>
      <c r="BK44" s="36">
        <f>SUM(C44:BJ44)</f>
        <v>43.56505321767068</v>
      </c>
      <c r="BM44" s="37"/>
      <c r="BO44" s="37"/>
    </row>
    <row r="45" spans="1:67">
      <c r="A45" s="16"/>
      <c r="B45" s="29" t="s">
        <v>118</v>
      </c>
      <c r="C45" s="45">
        <v>0</v>
      </c>
      <c r="D45" s="45">
        <v>0.4802813725806</v>
      </c>
      <c r="E45" s="45">
        <v>0</v>
      </c>
      <c r="F45" s="45">
        <v>0</v>
      </c>
      <c r="G45" s="45">
        <v>0</v>
      </c>
      <c r="H45" s="45">
        <v>2.2109855694786962</v>
      </c>
      <c r="I45" s="45">
        <v>2.0322189677200002E-2</v>
      </c>
      <c r="J45" s="45">
        <v>0</v>
      </c>
      <c r="K45" s="45">
        <v>0</v>
      </c>
      <c r="L45" s="45">
        <v>0.68682279906340005</v>
      </c>
      <c r="M45" s="45">
        <v>0</v>
      </c>
      <c r="N45" s="45">
        <v>0</v>
      </c>
      <c r="O45" s="45">
        <v>0</v>
      </c>
      <c r="P45" s="45">
        <v>0</v>
      </c>
      <c r="Q45" s="45">
        <v>0</v>
      </c>
      <c r="R45" s="45">
        <v>1.8979889421893963</v>
      </c>
      <c r="S45" s="45">
        <v>0.12396380612879999</v>
      </c>
      <c r="T45" s="45">
        <v>0</v>
      </c>
      <c r="U45" s="45">
        <v>0</v>
      </c>
      <c r="V45" s="45">
        <v>0.82755292606360009</v>
      </c>
      <c r="W45" s="45">
        <v>0</v>
      </c>
      <c r="X45" s="45">
        <v>0</v>
      </c>
      <c r="Y45" s="45">
        <v>0</v>
      </c>
      <c r="Z45" s="45">
        <v>0</v>
      </c>
      <c r="AA45" s="45">
        <v>0</v>
      </c>
      <c r="AB45" s="45">
        <v>22.959070700533896</v>
      </c>
      <c r="AC45" s="45">
        <v>1.9105790557388997</v>
      </c>
      <c r="AD45" s="45">
        <v>0</v>
      </c>
      <c r="AE45" s="45">
        <v>0</v>
      </c>
      <c r="AF45" s="45">
        <v>14.954926845338521</v>
      </c>
      <c r="AG45" s="45">
        <v>0</v>
      </c>
      <c r="AH45" s="45">
        <v>0</v>
      </c>
      <c r="AI45" s="45">
        <v>0</v>
      </c>
      <c r="AJ45" s="45">
        <v>0</v>
      </c>
      <c r="AK45" s="45">
        <v>0</v>
      </c>
      <c r="AL45" s="45">
        <v>32.19929087437346</v>
      </c>
      <c r="AM45" s="45">
        <v>1.4759894190298997</v>
      </c>
      <c r="AN45" s="45">
        <v>0</v>
      </c>
      <c r="AO45" s="45">
        <v>0</v>
      </c>
      <c r="AP45" s="45">
        <v>12.793956626983716</v>
      </c>
      <c r="AQ45" s="45">
        <v>0</v>
      </c>
      <c r="AR45" s="45">
        <v>0</v>
      </c>
      <c r="AS45" s="45">
        <v>0</v>
      </c>
      <c r="AT45" s="45">
        <v>0</v>
      </c>
      <c r="AU45" s="45">
        <v>0</v>
      </c>
      <c r="AV45" s="45">
        <v>9.2719634628296888</v>
      </c>
      <c r="AW45" s="45">
        <v>0.2280644890636</v>
      </c>
      <c r="AX45" s="45">
        <v>0</v>
      </c>
      <c r="AY45" s="45">
        <v>0</v>
      </c>
      <c r="AZ45" s="45">
        <v>3.7847761462862977</v>
      </c>
      <c r="BA45" s="45">
        <v>0</v>
      </c>
      <c r="BB45" s="45">
        <v>0</v>
      </c>
      <c r="BC45" s="45">
        <v>0</v>
      </c>
      <c r="BD45" s="45">
        <v>0</v>
      </c>
      <c r="BE45" s="45">
        <v>0</v>
      </c>
      <c r="BF45" s="45">
        <v>7.1373479358462939</v>
      </c>
      <c r="BG45" s="45">
        <v>0.22004559596670001</v>
      </c>
      <c r="BH45" s="45">
        <v>0</v>
      </c>
      <c r="BI45" s="45">
        <v>0</v>
      </c>
      <c r="BJ45" s="45">
        <v>1.6562661905462994</v>
      </c>
      <c r="BK45" s="36">
        <f>SUM(C45:BJ45)</f>
        <v>114.84019494771896</v>
      </c>
      <c r="BM45" s="37"/>
      <c r="BO45" s="37"/>
    </row>
    <row r="46" spans="1:67">
      <c r="A46" s="16"/>
      <c r="B46" s="21" t="s">
        <v>86</v>
      </c>
      <c r="C46" s="31">
        <f>SUM(C35:C45)</f>
        <v>0</v>
      </c>
      <c r="D46" s="31">
        <f t="shared" ref="D46:BK46" si="13">SUM(D35:D45)</f>
        <v>9.122132710644701</v>
      </c>
      <c r="E46" s="31">
        <f t="shared" si="13"/>
        <v>0</v>
      </c>
      <c r="F46" s="31">
        <f t="shared" si="13"/>
        <v>0</v>
      </c>
      <c r="G46" s="31">
        <f t="shared" si="13"/>
        <v>0</v>
      </c>
      <c r="H46" s="31">
        <f t="shared" si="13"/>
        <v>30.283068243128305</v>
      </c>
      <c r="I46" s="31">
        <f t="shared" si="13"/>
        <v>64.720053678029203</v>
      </c>
      <c r="J46" s="31">
        <f t="shared" si="13"/>
        <v>0</v>
      </c>
      <c r="K46" s="31">
        <f t="shared" si="13"/>
        <v>0</v>
      </c>
      <c r="L46" s="31">
        <f t="shared" si="13"/>
        <v>16.460444351146499</v>
      </c>
      <c r="M46" s="31">
        <f t="shared" si="13"/>
        <v>0</v>
      </c>
      <c r="N46" s="31">
        <f t="shared" si="13"/>
        <v>0</v>
      </c>
      <c r="O46" s="31">
        <f t="shared" si="13"/>
        <v>0</v>
      </c>
      <c r="P46" s="31">
        <f t="shared" si="13"/>
        <v>0</v>
      </c>
      <c r="Q46" s="31">
        <f t="shared" si="13"/>
        <v>0</v>
      </c>
      <c r="R46" s="31">
        <f t="shared" si="13"/>
        <v>19.300543358897503</v>
      </c>
      <c r="S46" s="31">
        <f t="shared" si="13"/>
        <v>12.079435583095101</v>
      </c>
      <c r="T46" s="31">
        <f t="shared" si="13"/>
        <v>0</v>
      </c>
      <c r="U46" s="31">
        <f t="shared" si="13"/>
        <v>0</v>
      </c>
      <c r="V46" s="31">
        <f t="shared" si="13"/>
        <v>5.2029194148307001</v>
      </c>
      <c r="W46" s="31">
        <f t="shared" si="13"/>
        <v>0</v>
      </c>
      <c r="X46" s="31">
        <f t="shared" si="13"/>
        <v>2.874124191E-4</v>
      </c>
      <c r="Y46" s="31">
        <f t="shared" si="13"/>
        <v>0</v>
      </c>
      <c r="Z46" s="31">
        <f t="shared" si="13"/>
        <v>0</v>
      </c>
      <c r="AA46" s="31">
        <f t="shared" si="13"/>
        <v>0</v>
      </c>
      <c r="AB46" s="31">
        <f t="shared" si="13"/>
        <v>303.34224010722534</v>
      </c>
      <c r="AC46" s="31">
        <f t="shared" si="13"/>
        <v>34.271714800460892</v>
      </c>
      <c r="AD46" s="31">
        <f t="shared" si="13"/>
        <v>7.4039580191611005</v>
      </c>
      <c r="AE46" s="31">
        <f t="shared" si="13"/>
        <v>0</v>
      </c>
      <c r="AF46" s="31">
        <f t="shared" si="13"/>
        <v>225.20091480591734</v>
      </c>
      <c r="AG46" s="31">
        <f t="shared" si="13"/>
        <v>0</v>
      </c>
      <c r="AH46" s="31">
        <f t="shared" si="13"/>
        <v>0</v>
      </c>
      <c r="AI46" s="31">
        <f t="shared" si="13"/>
        <v>0</v>
      </c>
      <c r="AJ46" s="31">
        <f t="shared" si="13"/>
        <v>0</v>
      </c>
      <c r="AK46" s="31">
        <f t="shared" si="13"/>
        <v>0</v>
      </c>
      <c r="AL46" s="31">
        <f t="shared" si="13"/>
        <v>333.25787225783733</v>
      </c>
      <c r="AM46" s="31">
        <f t="shared" si="13"/>
        <v>19.2926906372746</v>
      </c>
      <c r="AN46" s="31">
        <f t="shared" si="13"/>
        <v>0.62734090361270001</v>
      </c>
      <c r="AO46" s="31">
        <f t="shared" si="13"/>
        <v>0</v>
      </c>
      <c r="AP46" s="31">
        <f t="shared" si="13"/>
        <v>123.86037103363972</v>
      </c>
      <c r="AQ46" s="31">
        <f t="shared" si="13"/>
        <v>0</v>
      </c>
      <c r="AR46" s="31">
        <f t="shared" si="13"/>
        <v>0</v>
      </c>
      <c r="AS46" s="31">
        <f t="shared" si="13"/>
        <v>0</v>
      </c>
      <c r="AT46" s="31">
        <f t="shared" si="13"/>
        <v>0</v>
      </c>
      <c r="AU46" s="31">
        <f t="shared" si="13"/>
        <v>0</v>
      </c>
      <c r="AV46" s="31">
        <f t="shared" si="13"/>
        <v>235.64991993598468</v>
      </c>
      <c r="AW46" s="31">
        <f t="shared" si="13"/>
        <v>81.290778397208911</v>
      </c>
      <c r="AX46" s="31">
        <f t="shared" si="13"/>
        <v>0</v>
      </c>
      <c r="AY46" s="31">
        <f t="shared" si="13"/>
        <v>0</v>
      </c>
      <c r="AZ46" s="31">
        <f t="shared" si="13"/>
        <v>120.56615281799287</v>
      </c>
      <c r="BA46" s="31">
        <f t="shared" si="13"/>
        <v>0</v>
      </c>
      <c r="BB46" s="31">
        <f t="shared" si="13"/>
        <v>0</v>
      </c>
      <c r="BC46" s="31">
        <f t="shared" si="13"/>
        <v>0</v>
      </c>
      <c r="BD46" s="31">
        <f t="shared" si="13"/>
        <v>0</v>
      </c>
      <c r="BE46" s="31">
        <f t="shared" si="13"/>
        <v>0</v>
      </c>
      <c r="BF46" s="31">
        <f t="shared" si="13"/>
        <v>69.986637177277416</v>
      </c>
      <c r="BG46" s="31">
        <f t="shared" si="13"/>
        <v>6.2507538339959003</v>
      </c>
      <c r="BH46" s="31">
        <f t="shared" si="13"/>
        <v>5.1154838709599998E-2</v>
      </c>
      <c r="BI46" s="31">
        <f t="shared" si="13"/>
        <v>0</v>
      </c>
      <c r="BJ46" s="31">
        <f t="shared" si="13"/>
        <v>17.334092460078701</v>
      </c>
      <c r="BK46" s="33">
        <f t="shared" si="13"/>
        <v>1735.5554767785684</v>
      </c>
    </row>
    <row r="47" spans="1:67">
      <c r="A47" s="16"/>
      <c r="B47" s="22" t="s">
        <v>84</v>
      </c>
      <c r="C47" s="31">
        <f>C33+C46</f>
        <v>0</v>
      </c>
      <c r="D47" s="31">
        <f t="shared" ref="D47:BJ47" si="14">D33+D46</f>
        <v>9.8436999086124004</v>
      </c>
      <c r="E47" s="31">
        <f t="shared" si="14"/>
        <v>0</v>
      </c>
      <c r="F47" s="31">
        <f t="shared" si="14"/>
        <v>0</v>
      </c>
      <c r="G47" s="31">
        <f t="shared" si="14"/>
        <v>0</v>
      </c>
      <c r="H47" s="31">
        <f t="shared" si="14"/>
        <v>44.388105737657078</v>
      </c>
      <c r="I47" s="31">
        <f t="shared" si="14"/>
        <v>65.210537386865596</v>
      </c>
      <c r="J47" s="31">
        <f t="shared" si="14"/>
        <v>0</v>
      </c>
      <c r="K47" s="31">
        <f t="shared" si="14"/>
        <v>0</v>
      </c>
      <c r="L47" s="31">
        <f t="shared" si="14"/>
        <v>18.4075739900142</v>
      </c>
      <c r="M47" s="31">
        <f t="shared" si="14"/>
        <v>0</v>
      </c>
      <c r="N47" s="31">
        <f t="shared" si="14"/>
        <v>0</v>
      </c>
      <c r="O47" s="31">
        <f t="shared" si="14"/>
        <v>0</v>
      </c>
      <c r="P47" s="31">
        <f t="shared" si="14"/>
        <v>0</v>
      </c>
      <c r="Q47" s="31">
        <f t="shared" si="14"/>
        <v>0</v>
      </c>
      <c r="R47" s="31">
        <f t="shared" si="14"/>
        <v>29.471397226704791</v>
      </c>
      <c r="S47" s="31">
        <f t="shared" si="14"/>
        <v>12.623023077448302</v>
      </c>
      <c r="T47" s="31">
        <f t="shared" si="14"/>
        <v>0</v>
      </c>
      <c r="U47" s="31">
        <f t="shared" si="14"/>
        <v>0</v>
      </c>
      <c r="V47" s="31">
        <f t="shared" si="14"/>
        <v>5.8029058590554001</v>
      </c>
      <c r="W47" s="31">
        <f t="shared" si="14"/>
        <v>0</v>
      </c>
      <c r="X47" s="31">
        <f t="shared" si="14"/>
        <v>2.874124191E-4</v>
      </c>
      <c r="Y47" s="31">
        <f t="shared" si="14"/>
        <v>0</v>
      </c>
      <c r="Z47" s="31">
        <f t="shared" si="14"/>
        <v>0</v>
      </c>
      <c r="AA47" s="31">
        <f t="shared" si="14"/>
        <v>0</v>
      </c>
      <c r="AB47" s="31">
        <f t="shared" si="14"/>
        <v>371.59138562412727</v>
      </c>
      <c r="AC47" s="31">
        <f t="shared" si="14"/>
        <v>36.76236905506709</v>
      </c>
      <c r="AD47" s="31">
        <f t="shared" si="14"/>
        <v>7.4039580191611005</v>
      </c>
      <c r="AE47" s="31">
        <f t="shared" si="14"/>
        <v>0</v>
      </c>
      <c r="AF47" s="31">
        <f t="shared" si="14"/>
        <v>241.74423860657524</v>
      </c>
      <c r="AG47" s="31">
        <f t="shared" si="14"/>
        <v>0</v>
      </c>
      <c r="AH47" s="31">
        <f t="shared" si="14"/>
        <v>0</v>
      </c>
      <c r="AI47" s="31">
        <f t="shared" si="14"/>
        <v>0</v>
      </c>
      <c r="AJ47" s="31">
        <f t="shared" si="14"/>
        <v>0</v>
      </c>
      <c r="AK47" s="31">
        <f t="shared" si="14"/>
        <v>0</v>
      </c>
      <c r="AL47" s="31">
        <f t="shared" si="14"/>
        <v>397.27055908333335</v>
      </c>
      <c r="AM47" s="31">
        <f t="shared" si="14"/>
        <v>20.9620382813014</v>
      </c>
      <c r="AN47" s="31">
        <f t="shared" si="14"/>
        <v>0.62734090361270001</v>
      </c>
      <c r="AO47" s="31">
        <f t="shared" si="14"/>
        <v>0</v>
      </c>
      <c r="AP47" s="31">
        <f t="shared" si="14"/>
        <v>133.40365490633562</v>
      </c>
      <c r="AQ47" s="31">
        <f t="shared" si="14"/>
        <v>0</v>
      </c>
      <c r="AR47" s="31">
        <f t="shared" si="14"/>
        <v>0</v>
      </c>
      <c r="AS47" s="31">
        <f t="shared" si="14"/>
        <v>0</v>
      </c>
      <c r="AT47" s="31">
        <f t="shared" si="14"/>
        <v>0</v>
      </c>
      <c r="AU47" s="31">
        <f t="shared" si="14"/>
        <v>0</v>
      </c>
      <c r="AV47" s="31">
        <f t="shared" si="14"/>
        <v>426.08998479412463</v>
      </c>
      <c r="AW47" s="31">
        <f t="shared" si="14"/>
        <v>96.205493884174217</v>
      </c>
      <c r="AX47" s="31">
        <f t="shared" si="14"/>
        <v>0</v>
      </c>
      <c r="AY47" s="31">
        <f t="shared" si="14"/>
        <v>0</v>
      </c>
      <c r="AZ47" s="31">
        <f t="shared" si="14"/>
        <v>156.69453748745053</v>
      </c>
      <c r="BA47" s="31">
        <f t="shared" si="14"/>
        <v>0</v>
      </c>
      <c r="BB47" s="31">
        <f t="shared" si="14"/>
        <v>0</v>
      </c>
      <c r="BC47" s="31">
        <f t="shared" si="14"/>
        <v>0</v>
      </c>
      <c r="BD47" s="31">
        <f t="shared" si="14"/>
        <v>0</v>
      </c>
      <c r="BE47" s="31">
        <f t="shared" si="14"/>
        <v>0</v>
      </c>
      <c r="BF47" s="31">
        <f t="shared" si="14"/>
        <v>110.54742366966184</v>
      </c>
      <c r="BG47" s="31">
        <f t="shared" si="14"/>
        <v>8.2055554263447004</v>
      </c>
      <c r="BH47" s="31">
        <f t="shared" si="14"/>
        <v>5.1154838709599998E-2</v>
      </c>
      <c r="BI47" s="31">
        <f t="shared" si="14"/>
        <v>0</v>
      </c>
      <c r="BJ47" s="31">
        <f t="shared" si="14"/>
        <v>20.339723280332802</v>
      </c>
      <c r="BK47" s="33">
        <f>BK46+BK33</f>
        <v>2213.6469484590889</v>
      </c>
    </row>
    <row r="48" spans="1:67" ht="3" customHeight="1">
      <c r="A48" s="16"/>
      <c r="B48" s="20"/>
      <c r="C48" s="75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6"/>
      <c r="AK48" s="76"/>
      <c r="AL48" s="76"/>
      <c r="AM48" s="76"/>
      <c r="AN48" s="76"/>
      <c r="AO48" s="76"/>
      <c r="AP48" s="76"/>
      <c r="AQ48" s="76"/>
      <c r="AR48" s="76"/>
      <c r="AS48" s="76"/>
      <c r="AT48" s="76"/>
      <c r="AU48" s="76"/>
      <c r="AV48" s="76"/>
      <c r="AW48" s="76"/>
      <c r="AX48" s="76"/>
      <c r="AY48" s="76"/>
      <c r="AZ48" s="76"/>
      <c r="BA48" s="76"/>
      <c r="BB48" s="76"/>
      <c r="BC48" s="76"/>
      <c r="BD48" s="76"/>
      <c r="BE48" s="76"/>
      <c r="BF48" s="76"/>
      <c r="BG48" s="76"/>
      <c r="BH48" s="76"/>
      <c r="BI48" s="76"/>
      <c r="BJ48" s="76"/>
      <c r="BK48" s="77"/>
    </row>
    <row r="49" spans="1:67">
      <c r="A49" s="16" t="s">
        <v>16</v>
      </c>
      <c r="B49" s="19" t="s">
        <v>8</v>
      </c>
      <c r="C49" s="75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76"/>
      <c r="AL49" s="76"/>
      <c r="AM49" s="76"/>
      <c r="AN49" s="76"/>
      <c r="AO49" s="76"/>
      <c r="AP49" s="76"/>
      <c r="AQ49" s="76"/>
      <c r="AR49" s="76"/>
      <c r="AS49" s="76"/>
      <c r="AT49" s="76"/>
      <c r="AU49" s="76"/>
      <c r="AV49" s="76"/>
      <c r="AW49" s="76"/>
      <c r="AX49" s="76"/>
      <c r="AY49" s="76"/>
      <c r="AZ49" s="76"/>
      <c r="BA49" s="76"/>
      <c r="BB49" s="76"/>
      <c r="BC49" s="76"/>
      <c r="BD49" s="76"/>
      <c r="BE49" s="76"/>
      <c r="BF49" s="76"/>
      <c r="BG49" s="76"/>
      <c r="BH49" s="76"/>
      <c r="BI49" s="76"/>
      <c r="BJ49" s="76"/>
      <c r="BK49" s="77"/>
    </row>
    <row r="50" spans="1:67">
      <c r="A50" s="16" t="s">
        <v>76</v>
      </c>
      <c r="B50" s="20" t="s">
        <v>17</v>
      </c>
      <c r="C50" s="75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6"/>
      <c r="AK50" s="76"/>
      <c r="AL50" s="76"/>
      <c r="AM50" s="76"/>
      <c r="AN50" s="76"/>
      <c r="AO50" s="76"/>
      <c r="AP50" s="76"/>
      <c r="AQ50" s="76"/>
      <c r="AR50" s="76"/>
      <c r="AS50" s="76"/>
      <c r="AT50" s="76"/>
      <c r="AU50" s="76"/>
      <c r="AV50" s="76"/>
      <c r="AW50" s="76"/>
      <c r="AX50" s="76"/>
      <c r="AY50" s="76"/>
      <c r="AZ50" s="76"/>
      <c r="BA50" s="76"/>
      <c r="BB50" s="76"/>
      <c r="BC50" s="76"/>
      <c r="BD50" s="76"/>
      <c r="BE50" s="76"/>
      <c r="BF50" s="76"/>
      <c r="BG50" s="76"/>
      <c r="BH50" s="76"/>
      <c r="BI50" s="76"/>
      <c r="BJ50" s="76"/>
      <c r="BK50" s="77"/>
    </row>
    <row r="51" spans="1:67">
      <c r="A51" s="16"/>
      <c r="B51" s="21" t="s">
        <v>116</v>
      </c>
      <c r="C51" s="31">
        <v>0</v>
      </c>
      <c r="D51" s="31">
        <v>0.68103606477409995</v>
      </c>
      <c r="E51" s="31">
        <v>0</v>
      </c>
      <c r="F51" s="31">
        <v>0</v>
      </c>
      <c r="G51" s="31">
        <v>0</v>
      </c>
      <c r="H51" s="31">
        <v>0.20398827090170002</v>
      </c>
      <c r="I51" s="31">
        <v>5.685359677E-4</v>
      </c>
      <c r="J51" s="31">
        <v>0</v>
      </c>
      <c r="K51" s="31">
        <v>0</v>
      </c>
      <c r="L51" s="31">
        <v>0</v>
      </c>
      <c r="M51" s="31">
        <v>0</v>
      </c>
      <c r="N51" s="31">
        <v>0</v>
      </c>
      <c r="O51" s="31">
        <v>0</v>
      </c>
      <c r="P51" s="31">
        <v>0</v>
      </c>
      <c r="Q51" s="31">
        <v>0</v>
      </c>
      <c r="R51" s="31">
        <v>4.4226856547000003E-2</v>
      </c>
      <c r="S51" s="31">
        <v>0</v>
      </c>
      <c r="T51" s="31">
        <v>0</v>
      </c>
      <c r="U51" s="31">
        <v>0</v>
      </c>
      <c r="V51" s="31">
        <v>4.3755137870800001E-2</v>
      </c>
      <c r="W51" s="31">
        <v>0</v>
      </c>
      <c r="X51" s="31">
        <v>0</v>
      </c>
      <c r="Y51" s="31">
        <v>0</v>
      </c>
      <c r="Z51" s="31">
        <v>0</v>
      </c>
      <c r="AA51" s="31">
        <v>0</v>
      </c>
      <c r="AB51" s="31">
        <v>0.8051852195086</v>
      </c>
      <c r="AC51" s="31">
        <v>0.10310480687079999</v>
      </c>
      <c r="AD51" s="31">
        <v>0</v>
      </c>
      <c r="AE51" s="31">
        <v>0</v>
      </c>
      <c r="AF51" s="31">
        <v>1.0577994592250999</v>
      </c>
      <c r="AG51" s="31">
        <v>0</v>
      </c>
      <c r="AH51" s="31">
        <v>0</v>
      </c>
      <c r="AI51" s="31">
        <v>0</v>
      </c>
      <c r="AJ51" s="31">
        <v>0</v>
      </c>
      <c r="AK51" s="31">
        <v>0</v>
      </c>
      <c r="AL51" s="31">
        <v>0.97707782321489933</v>
      </c>
      <c r="AM51" s="31">
        <v>4.8805051483800002E-2</v>
      </c>
      <c r="AN51" s="31">
        <v>0</v>
      </c>
      <c r="AO51" s="31">
        <v>0</v>
      </c>
      <c r="AP51" s="31">
        <v>0.81861995212779992</v>
      </c>
      <c r="AQ51" s="31">
        <v>0</v>
      </c>
      <c r="AR51" s="31">
        <v>0</v>
      </c>
      <c r="AS51" s="31">
        <v>0</v>
      </c>
      <c r="AT51" s="31">
        <v>0</v>
      </c>
      <c r="AU51" s="31">
        <v>0</v>
      </c>
      <c r="AV51" s="31">
        <v>1.6986817586365002</v>
      </c>
      <c r="AW51" s="31">
        <v>0.69817684412839998</v>
      </c>
      <c r="AX51" s="31">
        <v>0</v>
      </c>
      <c r="AY51" s="31">
        <v>0</v>
      </c>
      <c r="AZ51" s="31">
        <v>2.6305969580953996</v>
      </c>
      <c r="BA51" s="31">
        <v>0</v>
      </c>
      <c r="BB51" s="31">
        <v>0</v>
      </c>
      <c r="BC51" s="31">
        <v>0</v>
      </c>
      <c r="BD51" s="31">
        <v>0</v>
      </c>
      <c r="BE51" s="31">
        <v>0</v>
      </c>
      <c r="BF51" s="31">
        <v>0.32979973422140002</v>
      </c>
      <c r="BG51" s="31">
        <v>0.32234200745160002</v>
      </c>
      <c r="BH51" s="31">
        <v>0</v>
      </c>
      <c r="BI51" s="31">
        <v>0</v>
      </c>
      <c r="BJ51" s="31">
        <v>0.59796892751569997</v>
      </c>
      <c r="BK51" s="34">
        <f>SUM(C51:BJ51)</f>
        <v>11.061733408541297</v>
      </c>
    </row>
    <row r="52" spans="1:67">
      <c r="A52" s="16"/>
      <c r="B52" s="21" t="s">
        <v>119</v>
      </c>
      <c r="C52" s="31">
        <v>0</v>
      </c>
      <c r="D52" s="31">
        <v>0.63253058906449999</v>
      </c>
      <c r="E52" s="31">
        <v>0</v>
      </c>
      <c r="F52" s="31">
        <v>0</v>
      </c>
      <c r="G52" s="31">
        <v>0</v>
      </c>
      <c r="H52" s="31">
        <v>1.5441456109187004</v>
      </c>
      <c r="I52" s="31">
        <v>0</v>
      </c>
      <c r="J52" s="31">
        <v>0</v>
      </c>
      <c r="K52" s="31">
        <v>0</v>
      </c>
      <c r="L52" s="31">
        <v>1.0681900387082996</v>
      </c>
      <c r="M52" s="31">
        <v>0</v>
      </c>
      <c r="N52" s="31">
        <v>0</v>
      </c>
      <c r="O52" s="31">
        <v>0</v>
      </c>
      <c r="P52" s="31">
        <v>0</v>
      </c>
      <c r="Q52" s="31">
        <v>0</v>
      </c>
      <c r="R52" s="31">
        <v>1.5447640681118009</v>
      </c>
      <c r="S52" s="31">
        <v>0.1027188007419</v>
      </c>
      <c r="T52" s="31">
        <v>0</v>
      </c>
      <c r="U52" s="31">
        <v>0</v>
      </c>
      <c r="V52" s="31">
        <v>0.44334280390259995</v>
      </c>
      <c r="W52" s="31">
        <v>0</v>
      </c>
      <c r="X52" s="31">
        <v>1.960408064E-4</v>
      </c>
      <c r="Y52" s="31">
        <v>0</v>
      </c>
      <c r="Z52" s="31">
        <v>0</v>
      </c>
      <c r="AA52" s="31">
        <v>0</v>
      </c>
      <c r="AB52" s="31">
        <v>44.311675746411701</v>
      </c>
      <c r="AC52" s="31">
        <v>3.4906970464154998</v>
      </c>
      <c r="AD52" s="31">
        <v>0.14659752845160001</v>
      </c>
      <c r="AE52" s="31">
        <v>0</v>
      </c>
      <c r="AF52" s="31">
        <v>44.44905039073678</v>
      </c>
      <c r="AG52" s="31">
        <v>0</v>
      </c>
      <c r="AH52" s="31">
        <v>0</v>
      </c>
      <c r="AI52" s="31">
        <v>0</v>
      </c>
      <c r="AJ52" s="31">
        <v>0</v>
      </c>
      <c r="AK52" s="31">
        <v>0</v>
      </c>
      <c r="AL52" s="31">
        <v>52.057966188750996</v>
      </c>
      <c r="AM52" s="31">
        <v>4.1649525186750997</v>
      </c>
      <c r="AN52" s="31">
        <v>0</v>
      </c>
      <c r="AO52" s="31">
        <v>0</v>
      </c>
      <c r="AP52" s="31">
        <v>24.41766622010099</v>
      </c>
      <c r="AQ52" s="31">
        <v>0</v>
      </c>
      <c r="AR52" s="31">
        <v>0</v>
      </c>
      <c r="AS52" s="31">
        <v>0</v>
      </c>
      <c r="AT52" s="31">
        <v>0</v>
      </c>
      <c r="AU52" s="31">
        <v>0</v>
      </c>
      <c r="AV52" s="31">
        <v>14.483893774662292</v>
      </c>
      <c r="AW52" s="31">
        <v>2.2086484358698999</v>
      </c>
      <c r="AX52" s="31">
        <v>0</v>
      </c>
      <c r="AY52" s="31">
        <v>0</v>
      </c>
      <c r="AZ52" s="31">
        <v>14.304660481247391</v>
      </c>
      <c r="BA52" s="31">
        <v>0</v>
      </c>
      <c r="BB52" s="31">
        <v>0</v>
      </c>
      <c r="BC52" s="31">
        <v>0</v>
      </c>
      <c r="BD52" s="31">
        <v>0</v>
      </c>
      <c r="BE52" s="31">
        <v>0</v>
      </c>
      <c r="BF52" s="31">
        <v>5.5009677034552098</v>
      </c>
      <c r="BG52" s="31">
        <v>0.70797416658009993</v>
      </c>
      <c r="BH52" s="31">
        <v>0</v>
      </c>
      <c r="BI52" s="31">
        <v>0</v>
      </c>
      <c r="BJ52" s="31">
        <v>4.0597580588352002</v>
      </c>
      <c r="BK52" s="34">
        <f>SUM(C52:BJ52)</f>
        <v>219.64039621244697</v>
      </c>
    </row>
    <row r="53" spans="1:67">
      <c r="A53" s="16"/>
      <c r="B53" s="22" t="s">
        <v>83</v>
      </c>
      <c r="C53" s="31">
        <f>SUM(C51:C52)</f>
        <v>0</v>
      </c>
      <c r="D53" s="31">
        <f t="shared" ref="D53:BK53" si="15">SUM(D51:D52)</f>
        <v>1.3135666538385999</v>
      </c>
      <c r="E53" s="31">
        <f t="shared" si="15"/>
        <v>0</v>
      </c>
      <c r="F53" s="31">
        <f t="shared" si="15"/>
        <v>0</v>
      </c>
      <c r="G53" s="31">
        <f t="shared" si="15"/>
        <v>0</v>
      </c>
      <c r="H53" s="31">
        <f t="shared" si="15"/>
        <v>1.7481338818204004</v>
      </c>
      <c r="I53" s="31">
        <f t="shared" si="15"/>
        <v>5.685359677E-4</v>
      </c>
      <c r="J53" s="31">
        <f t="shared" si="15"/>
        <v>0</v>
      </c>
      <c r="K53" s="31">
        <f t="shared" si="15"/>
        <v>0</v>
      </c>
      <c r="L53" s="31">
        <f t="shared" si="15"/>
        <v>1.0681900387082996</v>
      </c>
      <c r="M53" s="31">
        <f t="shared" si="15"/>
        <v>0</v>
      </c>
      <c r="N53" s="31">
        <f t="shared" si="15"/>
        <v>0</v>
      </c>
      <c r="O53" s="31">
        <f t="shared" si="15"/>
        <v>0</v>
      </c>
      <c r="P53" s="31">
        <f t="shared" si="15"/>
        <v>0</v>
      </c>
      <c r="Q53" s="31">
        <f t="shared" si="15"/>
        <v>0</v>
      </c>
      <c r="R53" s="31">
        <f t="shared" si="15"/>
        <v>1.588990924658801</v>
      </c>
      <c r="S53" s="31">
        <f t="shared" si="15"/>
        <v>0.1027188007419</v>
      </c>
      <c r="T53" s="31">
        <f t="shared" si="15"/>
        <v>0</v>
      </c>
      <c r="U53" s="31">
        <f t="shared" si="15"/>
        <v>0</v>
      </c>
      <c r="V53" s="31">
        <f t="shared" si="15"/>
        <v>0.48709794177339993</v>
      </c>
      <c r="W53" s="31">
        <f t="shared" si="15"/>
        <v>0</v>
      </c>
      <c r="X53" s="31">
        <f t="shared" si="15"/>
        <v>1.960408064E-4</v>
      </c>
      <c r="Y53" s="31">
        <f t="shared" si="15"/>
        <v>0</v>
      </c>
      <c r="Z53" s="31">
        <f t="shared" si="15"/>
        <v>0</v>
      </c>
      <c r="AA53" s="31">
        <f t="shared" si="15"/>
        <v>0</v>
      </c>
      <c r="AB53" s="31">
        <f t="shared" si="15"/>
        <v>45.116860965920303</v>
      </c>
      <c r="AC53" s="31">
        <f t="shared" si="15"/>
        <v>3.5938018532862999</v>
      </c>
      <c r="AD53" s="31">
        <f t="shared" si="15"/>
        <v>0.14659752845160001</v>
      </c>
      <c r="AE53" s="31">
        <f t="shared" si="15"/>
        <v>0</v>
      </c>
      <c r="AF53" s="31">
        <f t="shared" si="15"/>
        <v>45.506849849961881</v>
      </c>
      <c r="AG53" s="31">
        <f t="shared" si="15"/>
        <v>0</v>
      </c>
      <c r="AH53" s="31">
        <f t="shared" si="15"/>
        <v>0</v>
      </c>
      <c r="AI53" s="31">
        <f t="shared" si="15"/>
        <v>0</v>
      </c>
      <c r="AJ53" s="31">
        <f t="shared" si="15"/>
        <v>0</v>
      </c>
      <c r="AK53" s="31">
        <f t="shared" si="15"/>
        <v>0</v>
      </c>
      <c r="AL53" s="31">
        <f t="shared" si="15"/>
        <v>53.035044011965894</v>
      </c>
      <c r="AM53" s="31">
        <f t="shared" si="15"/>
        <v>4.2137575701588998</v>
      </c>
      <c r="AN53" s="31">
        <f t="shared" si="15"/>
        <v>0</v>
      </c>
      <c r="AO53" s="31">
        <f t="shared" si="15"/>
        <v>0</v>
      </c>
      <c r="AP53" s="31">
        <f t="shared" si="15"/>
        <v>25.236286172228791</v>
      </c>
      <c r="AQ53" s="31">
        <f t="shared" si="15"/>
        <v>0</v>
      </c>
      <c r="AR53" s="31">
        <f t="shared" si="15"/>
        <v>0</v>
      </c>
      <c r="AS53" s="31">
        <f t="shared" si="15"/>
        <v>0</v>
      </c>
      <c r="AT53" s="31">
        <f t="shared" si="15"/>
        <v>0</v>
      </c>
      <c r="AU53" s="31">
        <f t="shared" si="15"/>
        <v>0</v>
      </c>
      <c r="AV53" s="31">
        <f t="shared" si="15"/>
        <v>16.182575533298792</v>
      </c>
      <c r="AW53" s="31">
        <f t="shared" si="15"/>
        <v>2.9068252799982996</v>
      </c>
      <c r="AX53" s="31">
        <f t="shared" si="15"/>
        <v>0</v>
      </c>
      <c r="AY53" s="31">
        <f t="shared" si="15"/>
        <v>0</v>
      </c>
      <c r="AZ53" s="31">
        <f t="shared" si="15"/>
        <v>16.935257439342791</v>
      </c>
      <c r="BA53" s="31">
        <f t="shared" si="15"/>
        <v>0</v>
      </c>
      <c r="BB53" s="31">
        <f t="shared" si="15"/>
        <v>0</v>
      </c>
      <c r="BC53" s="31">
        <f t="shared" si="15"/>
        <v>0</v>
      </c>
      <c r="BD53" s="31">
        <f t="shared" si="15"/>
        <v>0</v>
      </c>
      <c r="BE53" s="31">
        <f t="shared" si="15"/>
        <v>0</v>
      </c>
      <c r="BF53" s="31">
        <f t="shared" si="15"/>
        <v>5.8307674376766094</v>
      </c>
      <c r="BG53" s="31">
        <f t="shared" si="15"/>
        <v>1.0303161740316999</v>
      </c>
      <c r="BH53" s="31">
        <f t="shared" si="15"/>
        <v>0</v>
      </c>
      <c r="BI53" s="31">
        <f t="shared" si="15"/>
        <v>0</v>
      </c>
      <c r="BJ53" s="31">
        <f t="shared" si="15"/>
        <v>4.6577269863508999</v>
      </c>
      <c r="BK53" s="31">
        <f t="shared" si="15"/>
        <v>230.70212962098827</v>
      </c>
    </row>
    <row r="54" spans="1:67" ht="2.25" customHeight="1">
      <c r="A54" s="16"/>
      <c r="B54" s="20"/>
      <c r="C54" s="75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7"/>
    </row>
    <row r="55" spans="1:67">
      <c r="A55" s="16" t="s">
        <v>4</v>
      </c>
      <c r="B55" s="19" t="s">
        <v>9</v>
      </c>
      <c r="C55" s="75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76"/>
      <c r="AU55" s="76"/>
      <c r="AV55" s="76"/>
      <c r="AW55" s="76"/>
      <c r="AX55" s="76"/>
      <c r="AY55" s="76"/>
      <c r="AZ55" s="76"/>
      <c r="BA55" s="76"/>
      <c r="BB55" s="76"/>
      <c r="BC55" s="76"/>
      <c r="BD55" s="76"/>
      <c r="BE55" s="76"/>
      <c r="BF55" s="76"/>
      <c r="BG55" s="76"/>
      <c r="BH55" s="76"/>
      <c r="BI55" s="76"/>
      <c r="BJ55" s="76"/>
      <c r="BK55" s="77"/>
    </row>
    <row r="56" spans="1:67">
      <c r="A56" s="16" t="s">
        <v>76</v>
      </c>
      <c r="B56" s="20" t="s">
        <v>18</v>
      </c>
      <c r="C56" s="75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76"/>
      <c r="AV56" s="76"/>
      <c r="AW56" s="76"/>
      <c r="AX56" s="76"/>
      <c r="AY56" s="76"/>
      <c r="AZ56" s="76"/>
      <c r="BA56" s="76"/>
      <c r="BB56" s="76"/>
      <c r="BC56" s="76"/>
      <c r="BD56" s="76"/>
      <c r="BE56" s="76"/>
      <c r="BF56" s="76"/>
      <c r="BG56" s="76"/>
      <c r="BH56" s="76"/>
      <c r="BI56" s="76"/>
      <c r="BJ56" s="76"/>
      <c r="BK56" s="77"/>
    </row>
    <row r="57" spans="1:67">
      <c r="A57" s="16"/>
      <c r="B57" s="29" t="s">
        <v>111</v>
      </c>
      <c r="C57" s="35">
        <v>0</v>
      </c>
      <c r="D57" s="35">
        <v>0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35">
        <v>0</v>
      </c>
      <c r="K57" s="35">
        <v>0</v>
      </c>
      <c r="L57" s="35">
        <v>0</v>
      </c>
      <c r="M57" s="35">
        <v>0</v>
      </c>
      <c r="N57" s="35">
        <v>0</v>
      </c>
      <c r="O57" s="35">
        <v>0</v>
      </c>
      <c r="P57" s="35">
        <v>0</v>
      </c>
      <c r="Q57" s="35">
        <v>0</v>
      </c>
      <c r="R57" s="35">
        <v>0</v>
      </c>
      <c r="S57" s="35">
        <v>0</v>
      </c>
      <c r="T57" s="35">
        <v>0</v>
      </c>
      <c r="U57" s="35">
        <v>0</v>
      </c>
      <c r="V57" s="35">
        <v>0</v>
      </c>
      <c r="W57" s="35">
        <v>0</v>
      </c>
      <c r="X57" s="35">
        <v>0</v>
      </c>
      <c r="Y57" s="35">
        <v>0</v>
      </c>
      <c r="Z57" s="35">
        <v>0</v>
      </c>
      <c r="AA57" s="35">
        <v>0</v>
      </c>
      <c r="AB57" s="35">
        <v>0</v>
      </c>
      <c r="AC57" s="35">
        <v>0</v>
      </c>
      <c r="AD57" s="35">
        <v>0</v>
      </c>
      <c r="AE57" s="35">
        <v>0</v>
      </c>
      <c r="AF57" s="35">
        <v>0</v>
      </c>
      <c r="AG57" s="35">
        <v>0</v>
      </c>
      <c r="AH57" s="35">
        <v>0</v>
      </c>
      <c r="AI57" s="35">
        <v>0</v>
      </c>
      <c r="AJ57" s="35">
        <v>0</v>
      </c>
      <c r="AK57" s="35">
        <v>0</v>
      </c>
      <c r="AL57" s="35">
        <v>0</v>
      </c>
      <c r="AM57" s="35">
        <v>0</v>
      </c>
      <c r="AN57" s="35">
        <v>0</v>
      </c>
      <c r="AO57" s="35">
        <v>0</v>
      </c>
      <c r="AP57" s="35">
        <v>0</v>
      </c>
      <c r="AQ57" s="35">
        <v>0</v>
      </c>
      <c r="AR57" s="35">
        <v>46.531399999999998</v>
      </c>
      <c r="AS57" s="35">
        <v>0</v>
      </c>
      <c r="AT57" s="35">
        <v>0</v>
      </c>
      <c r="AU57" s="35">
        <v>0</v>
      </c>
      <c r="AV57" s="35">
        <v>20.108999999999998</v>
      </c>
      <c r="AW57" s="35">
        <v>2.1087517596296097</v>
      </c>
      <c r="AX57" s="35">
        <v>0</v>
      </c>
      <c r="AY57" s="35">
        <v>0</v>
      </c>
      <c r="AZ57" s="35">
        <v>13.123700000000001</v>
      </c>
      <c r="BA57" s="35">
        <v>0</v>
      </c>
      <c r="BB57" s="35">
        <v>0</v>
      </c>
      <c r="BC57" s="35">
        <v>0</v>
      </c>
      <c r="BD57" s="35">
        <v>0</v>
      </c>
      <c r="BE57" s="35">
        <v>0</v>
      </c>
      <c r="BF57" s="35">
        <v>8.3682000000000016</v>
      </c>
      <c r="BG57" s="35">
        <v>0.34959999999999997</v>
      </c>
      <c r="BH57" s="35">
        <v>0</v>
      </c>
      <c r="BI57" s="35">
        <v>0</v>
      </c>
      <c r="BJ57" s="35">
        <v>2.8149999999999999</v>
      </c>
      <c r="BK57" s="34">
        <f>SUM(C57:BJ57)</f>
        <v>93.405651759629606</v>
      </c>
      <c r="BL57" s="38"/>
      <c r="BM57" s="44"/>
      <c r="BN57" s="44"/>
      <c r="BO57" s="44"/>
    </row>
    <row r="58" spans="1:67">
      <c r="A58" s="16"/>
      <c r="B58" s="21" t="s">
        <v>85</v>
      </c>
      <c r="C58" s="31">
        <f>SUM(C57)</f>
        <v>0</v>
      </c>
      <c r="D58" s="31">
        <f t="shared" ref="D58:BJ58" si="16">SUM(D57)</f>
        <v>0</v>
      </c>
      <c r="E58" s="31">
        <f t="shared" si="16"/>
        <v>0</v>
      </c>
      <c r="F58" s="31">
        <f t="shared" si="16"/>
        <v>0</v>
      </c>
      <c r="G58" s="31">
        <f t="shared" si="16"/>
        <v>0</v>
      </c>
      <c r="H58" s="31">
        <f t="shared" si="16"/>
        <v>0</v>
      </c>
      <c r="I58" s="31">
        <f t="shared" si="16"/>
        <v>0</v>
      </c>
      <c r="J58" s="31">
        <f t="shared" si="16"/>
        <v>0</v>
      </c>
      <c r="K58" s="31">
        <f t="shared" si="16"/>
        <v>0</v>
      </c>
      <c r="L58" s="31">
        <f t="shared" si="16"/>
        <v>0</v>
      </c>
      <c r="M58" s="31">
        <f t="shared" si="16"/>
        <v>0</v>
      </c>
      <c r="N58" s="31">
        <f t="shared" si="16"/>
        <v>0</v>
      </c>
      <c r="O58" s="31">
        <f t="shared" si="16"/>
        <v>0</v>
      </c>
      <c r="P58" s="31">
        <f t="shared" si="16"/>
        <v>0</v>
      </c>
      <c r="Q58" s="31">
        <f t="shared" si="16"/>
        <v>0</v>
      </c>
      <c r="R58" s="31">
        <f t="shared" si="16"/>
        <v>0</v>
      </c>
      <c r="S58" s="31">
        <f t="shared" si="16"/>
        <v>0</v>
      </c>
      <c r="T58" s="31">
        <f t="shared" si="16"/>
        <v>0</v>
      </c>
      <c r="U58" s="31">
        <f t="shared" si="16"/>
        <v>0</v>
      </c>
      <c r="V58" s="31">
        <f t="shared" si="16"/>
        <v>0</v>
      </c>
      <c r="W58" s="31">
        <f t="shared" si="16"/>
        <v>0</v>
      </c>
      <c r="X58" s="31">
        <f t="shared" si="16"/>
        <v>0</v>
      </c>
      <c r="Y58" s="31">
        <f t="shared" si="16"/>
        <v>0</v>
      </c>
      <c r="Z58" s="31">
        <f t="shared" si="16"/>
        <v>0</v>
      </c>
      <c r="AA58" s="31">
        <f t="shared" si="16"/>
        <v>0</v>
      </c>
      <c r="AB58" s="31">
        <f t="shared" si="16"/>
        <v>0</v>
      </c>
      <c r="AC58" s="31">
        <f t="shared" si="16"/>
        <v>0</v>
      </c>
      <c r="AD58" s="31">
        <f t="shared" si="16"/>
        <v>0</v>
      </c>
      <c r="AE58" s="31">
        <f t="shared" si="16"/>
        <v>0</v>
      </c>
      <c r="AF58" s="31">
        <f t="shared" si="16"/>
        <v>0</v>
      </c>
      <c r="AG58" s="31">
        <f t="shared" si="16"/>
        <v>0</v>
      </c>
      <c r="AH58" s="31">
        <f t="shared" si="16"/>
        <v>0</v>
      </c>
      <c r="AI58" s="31">
        <f t="shared" si="16"/>
        <v>0</v>
      </c>
      <c r="AJ58" s="31">
        <f t="shared" si="16"/>
        <v>0</v>
      </c>
      <c r="AK58" s="31">
        <f t="shared" si="16"/>
        <v>0</v>
      </c>
      <c r="AL58" s="31">
        <f t="shared" si="16"/>
        <v>0</v>
      </c>
      <c r="AM58" s="31">
        <f t="shared" si="16"/>
        <v>0</v>
      </c>
      <c r="AN58" s="31">
        <f t="shared" si="16"/>
        <v>0</v>
      </c>
      <c r="AO58" s="31">
        <f t="shared" si="16"/>
        <v>0</v>
      </c>
      <c r="AP58" s="31">
        <f t="shared" si="16"/>
        <v>0</v>
      </c>
      <c r="AQ58" s="31">
        <f t="shared" si="16"/>
        <v>0</v>
      </c>
      <c r="AR58" s="31">
        <f t="shared" si="16"/>
        <v>46.531399999999998</v>
      </c>
      <c r="AS58" s="31">
        <f t="shared" si="16"/>
        <v>0</v>
      </c>
      <c r="AT58" s="31">
        <f t="shared" si="16"/>
        <v>0</v>
      </c>
      <c r="AU58" s="31">
        <f t="shared" si="16"/>
        <v>0</v>
      </c>
      <c r="AV58" s="31">
        <f t="shared" si="16"/>
        <v>20.108999999999998</v>
      </c>
      <c r="AW58" s="31">
        <f t="shared" si="16"/>
        <v>2.1087517596296097</v>
      </c>
      <c r="AX58" s="31">
        <f t="shared" si="16"/>
        <v>0</v>
      </c>
      <c r="AY58" s="31">
        <f t="shared" si="16"/>
        <v>0</v>
      </c>
      <c r="AZ58" s="31">
        <f t="shared" si="16"/>
        <v>13.123700000000001</v>
      </c>
      <c r="BA58" s="31">
        <f t="shared" si="16"/>
        <v>0</v>
      </c>
      <c r="BB58" s="31">
        <f t="shared" si="16"/>
        <v>0</v>
      </c>
      <c r="BC58" s="31">
        <f t="shared" si="16"/>
        <v>0</v>
      </c>
      <c r="BD58" s="31">
        <f t="shared" si="16"/>
        <v>0</v>
      </c>
      <c r="BE58" s="31">
        <f t="shared" si="16"/>
        <v>0</v>
      </c>
      <c r="BF58" s="31">
        <f t="shared" si="16"/>
        <v>8.3682000000000016</v>
      </c>
      <c r="BG58" s="31">
        <f t="shared" si="16"/>
        <v>0.34959999999999997</v>
      </c>
      <c r="BH58" s="31">
        <f t="shared" si="16"/>
        <v>0</v>
      </c>
      <c r="BI58" s="31">
        <f t="shared" si="16"/>
        <v>0</v>
      </c>
      <c r="BJ58" s="31">
        <f t="shared" si="16"/>
        <v>2.8149999999999999</v>
      </c>
      <c r="BK58" s="34">
        <f>SUM(BK57)</f>
        <v>93.405651759629606</v>
      </c>
    </row>
    <row r="59" spans="1:67">
      <c r="A59" s="16" t="s">
        <v>77</v>
      </c>
      <c r="B59" s="20" t="s">
        <v>19</v>
      </c>
      <c r="C59" s="75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76"/>
      <c r="AK59" s="76"/>
      <c r="AL59" s="76"/>
      <c r="AM59" s="76"/>
      <c r="AN59" s="76"/>
      <c r="AO59" s="76"/>
      <c r="AP59" s="76"/>
      <c r="AQ59" s="76"/>
      <c r="AR59" s="76"/>
      <c r="AS59" s="76"/>
      <c r="AT59" s="76"/>
      <c r="AU59" s="76"/>
      <c r="AV59" s="76"/>
      <c r="AW59" s="76"/>
      <c r="AX59" s="76"/>
      <c r="AY59" s="76"/>
      <c r="AZ59" s="76"/>
      <c r="BA59" s="76"/>
      <c r="BB59" s="76"/>
      <c r="BC59" s="76"/>
      <c r="BD59" s="76"/>
      <c r="BE59" s="76"/>
      <c r="BF59" s="76"/>
      <c r="BG59" s="76"/>
      <c r="BH59" s="76"/>
      <c r="BI59" s="76"/>
      <c r="BJ59" s="76"/>
      <c r="BK59" s="77"/>
    </row>
    <row r="60" spans="1:67">
      <c r="A60" s="16"/>
      <c r="B60" s="21" t="s">
        <v>36</v>
      </c>
      <c r="C60" s="31">
        <v>0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v>0</v>
      </c>
      <c r="Q60" s="31">
        <v>0</v>
      </c>
      <c r="R60" s="31">
        <v>0</v>
      </c>
      <c r="S60" s="31">
        <v>0</v>
      </c>
      <c r="T60" s="31">
        <v>0</v>
      </c>
      <c r="U60" s="31">
        <v>0</v>
      </c>
      <c r="V60" s="31">
        <v>0</v>
      </c>
      <c r="W60" s="31">
        <v>0</v>
      </c>
      <c r="X60" s="31">
        <v>0</v>
      </c>
      <c r="Y60" s="31">
        <v>0</v>
      </c>
      <c r="Z60" s="31">
        <v>0</v>
      </c>
      <c r="AA60" s="31">
        <v>0</v>
      </c>
      <c r="AB60" s="31">
        <v>0</v>
      </c>
      <c r="AC60" s="31">
        <v>0</v>
      </c>
      <c r="AD60" s="31">
        <v>0</v>
      </c>
      <c r="AE60" s="31">
        <v>0</v>
      </c>
      <c r="AF60" s="31">
        <v>0</v>
      </c>
      <c r="AG60" s="31">
        <v>0</v>
      </c>
      <c r="AH60" s="31">
        <v>0</v>
      </c>
      <c r="AI60" s="31">
        <v>0</v>
      </c>
      <c r="AJ60" s="31">
        <v>0</v>
      </c>
      <c r="AK60" s="31">
        <v>0</v>
      </c>
      <c r="AL60" s="31">
        <v>0</v>
      </c>
      <c r="AM60" s="31">
        <v>0</v>
      </c>
      <c r="AN60" s="31">
        <v>0</v>
      </c>
      <c r="AO60" s="31">
        <v>0</v>
      </c>
      <c r="AP60" s="31">
        <v>0</v>
      </c>
      <c r="AQ60" s="31">
        <v>0</v>
      </c>
      <c r="AR60" s="31">
        <v>0</v>
      </c>
      <c r="AS60" s="31">
        <v>0</v>
      </c>
      <c r="AT60" s="31">
        <v>0</v>
      </c>
      <c r="AU60" s="31">
        <v>0</v>
      </c>
      <c r="AV60" s="31">
        <v>0</v>
      </c>
      <c r="AW60" s="31">
        <v>0</v>
      </c>
      <c r="AX60" s="31">
        <v>0</v>
      </c>
      <c r="AY60" s="31">
        <v>0</v>
      </c>
      <c r="AZ60" s="31">
        <v>0</v>
      </c>
      <c r="BA60" s="31">
        <v>0</v>
      </c>
      <c r="BB60" s="31">
        <v>0</v>
      </c>
      <c r="BC60" s="31">
        <v>0</v>
      </c>
      <c r="BD60" s="31">
        <v>0</v>
      </c>
      <c r="BE60" s="31">
        <v>0</v>
      </c>
      <c r="BF60" s="31">
        <v>0</v>
      </c>
      <c r="BG60" s="31">
        <v>0</v>
      </c>
      <c r="BH60" s="31">
        <v>0</v>
      </c>
      <c r="BI60" s="31">
        <v>0</v>
      </c>
      <c r="BJ60" s="31">
        <v>0</v>
      </c>
      <c r="BK60" s="34">
        <f>SUM(C60:BJ60)</f>
        <v>0</v>
      </c>
    </row>
    <row r="61" spans="1:67">
      <c r="A61" s="16"/>
      <c r="B61" s="21" t="s">
        <v>86</v>
      </c>
      <c r="C61" s="31">
        <f t="shared" ref="C61:BJ61" si="17">SUM(C60)</f>
        <v>0</v>
      </c>
      <c r="D61" s="31">
        <f t="shared" si="17"/>
        <v>0</v>
      </c>
      <c r="E61" s="31">
        <f t="shared" si="17"/>
        <v>0</v>
      </c>
      <c r="F61" s="31">
        <f t="shared" si="17"/>
        <v>0</v>
      </c>
      <c r="G61" s="31">
        <f t="shared" si="17"/>
        <v>0</v>
      </c>
      <c r="H61" s="31">
        <f t="shared" si="17"/>
        <v>0</v>
      </c>
      <c r="I61" s="31">
        <f t="shared" si="17"/>
        <v>0</v>
      </c>
      <c r="J61" s="31">
        <f t="shared" si="17"/>
        <v>0</v>
      </c>
      <c r="K61" s="31">
        <f t="shared" si="17"/>
        <v>0</v>
      </c>
      <c r="L61" s="31">
        <f t="shared" si="17"/>
        <v>0</v>
      </c>
      <c r="M61" s="31">
        <f t="shared" si="17"/>
        <v>0</v>
      </c>
      <c r="N61" s="31">
        <f t="shared" si="17"/>
        <v>0</v>
      </c>
      <c r="O61" s="31">
        <f t="shared" si="17"/>
        <v>0</v>
      </c>
      <c r="P61" s="31">
        <f t="shared" si="17"/>
        <v>0</v>
      </c>
      <c r="Q61" s="31">
        <f t="shared" si="17"/>
        <v>0</v>
      </c>
      <c r="R61" s="31">
        <f t="shared" si="17"/>
        <v>0</v>
      </c>
      <c r="S61" s="31">
        <f t="shared" si="17"/>
        <v>0</v>
      </c>
      <c r="T61" s="31">
        <f t="shared" si="17"/>
        <v>0</v>
      </c>
      <c r="U61" s="31">
        <f t="shared" si="17"/>
        <v>0</v>
      </c>
      <c r="V61" s="31">
        <f t="shared" si="17"/>
        <v>0</v>
      </c>
      <c r="W61" s="31">
        <f t="shared" si="17"/>
        <v>0</v>
      </c>
      <c r="X61" s="31">
        <f t="shared" si="17"/>
        <v>0</v>
      </c>
      <c r="Y61" s="31">
        <f t="shared" si="17"/>
        <v>0</v>
      </c>
      <c r="Z61" s="31">
        <f t="shared" si="17"/>
        <v>0</v>
      </c>
      <c r="AA61" s="31">
        <f t="shared" si="17"/>
        <v>0</v>
      </c>
      <c r="AB61" s="31">
        <f t="shared" si="17"/>
        <v>0</v>
      </c>
      <c r="AC61" s="31">
        <f t="shared" si="17"/>
        <v>0</v>
      </c>
      <c r="AD61" s="31">
        <f t="shared" si="17"/>
        <v>0</v>
      </c>
      <c r="AE61" s="31">
        <f t="shared" si="17"/>
        <v>0</v>
      </c>
      <c r="AF61" s="31">
        <f t="shared" si="17"/>
        <v>0</v>
      </c>
      <c r="AG61" s="31">
        <f t="shared" si="17"/>
        <v>0</v>
      </c>
      <c r="AH61" s="31">
        <f t="shared" si="17"/>
        <v>0</v>
      </c>
      <c r="AI61" s="31">
        <f t="shared" si="17"/>
        <v>0</v>
      </c>
      <c r="AJ61" s="31">
        <f t="shared" si="17"/>
        <v>0</v>
      </c>
      <c r="AK61" s="31">
        <f t="shared" si="17"/>
        <v>0</v>
      </c>
      <c r="AL61" s="31">
        <f t="shared" si="17"/>
        <v>0</v>
      </c>
      <c r="AM61" s="31">
        <f t="shared" si="17"/>
        <v>0</v>
      </c>
      <c r="AN61" s="31">
        <f t="shared" si="17"/>
        <v>0</v>
      </c>
      <c r="AO61" s="31">
        <f t="shared" si="17"/>
        <v>0</v>
      </c>
      <c r="AP61" s="31">
        <f t="shared" si="17"/>
        <v>0</v>
      </c>
      <c r="AQ61" s="31">
        <f t="shared" si="17"/>
        <v>0</v>
      </c>
      <c r="AR61" s="31">
        <f t="shared" si="17"/>
        <v>0</v>
      </c>
      <c r="AS61" s="31">
        <f t="shared" si="17"/>
        <v>0</v>
      </c>
      <c r="AT61" s="31">
        <f t="shared" si="17"/>
        <v>0</v>
      </c>
      <c r="AU61" s="31">
        <f t="shared" si="17"/>
        <v>0</v>
      </c>
      <c r="AV61" s="31">
        <f t="shared" si="17"/>
        <v>0</v>
      </c>
      <c r="AW61" s="31">
        <f t="shared" si="17"/>
        <v>0</v>
      </c>
      <c r="AX61" s="31">
        <f t="shared" si="17"/>
        <v>0</v>
      </c>
      <c r="AY61" s="31">
        <f t="shared" si="17"/>
        <v>0</v>
      </c>
      <c r="AZ61" s="31">
        <f t="shared" si="17"/>
        <v>0</v>
      </c>
      <c r="BA61" s="31">
        <f t="shared" si="17"/>
        <v>0</v>
      </c>
      <c r="BB61" s="31">
        <f t="shared" si="17"/>
        <v>0</v>
      </c>
      <c r="BC61" s="31">
        <f t="shared" si="17"/>
        <v>0</v>
      </c>
      <c r="BD61" s="31">
        <f t="shared" si="17"/>
        <v>0</v>
      </c>
      <c r="BE61" s="31">
        <f t="shared" si="17"/>
        <v>0</v>
      </c>
      <c r="BF61" s="31">
        <f t="shared" si="17"/>
        <v>0</v>
      </c>
      <c r="BG61" s="31">
        <f t="shared" si="17"/>
        <v>0</v>
      </c>
      <c r="BH61" s="31">
        <f t="shared" si="17"/>
        <v>0</v>
      </c>
      <c r="BI61" s="31">
        <f t="shared" si="17"/>
        <v>0</v>
      </c>
      <c r="BJ61" s="31">
        <f t="shared" si="17"/>
        <v>0</v>
      </c>
      <c r="BK61" s="34">
        <f>SUM(BK60)</f>
        <v>0</v>
      </c>
    </row>
    <row r="62" spans="1:67">
      <c r="A62" s="16"/>
      <c r="B62" s="22" t="s">
        <v>84</v>
      </c>
      <c r="C62" s="33">
        <f>C61+C58</f>
        <v>0</v>
      </c>
      <c r="D62" s="33">
        <f t="shared" ref="D62:BJ62" si="18">D61+D58</f>
        <v>0</v>
      </c>
      <c r="E62" s="33">
        <f t="shared" si="18"/>
        <v>0</v>
      </c>
      <c r="F62" s="33">
        <f t="shared" si="18"/>
        <v>0</v>
      </c>
      <c r="G62" s="33">
        <f t="shared" si="18"/>
        <v>0</v>
      </c>
      <c r="H62" s="33">
        <f t="shared" si="18"/>
        <v>0</v>
      </c>
      <c r="I62" s="33">
        <f t="shared" si="18"/>
        <v>0</v>
      </c>
      <c r="J62" s="33">
        <f t="shared" si="18"/>
        <v>0</v>
      </c>
      <c r="K62" s="33">
        <f t="shared" si="18"/>
        <v>0</v>
      </c>
      <c r="L62" s="33">
        <f t="shared" si="18"/>
        <v>0</v>
      </c>
      <c r="M62" s="33">
        <f t="shared" si="18"/>
        <v>0</v>
      </c>
      <c r="N62" s="33">
        <f t="shared" si="18"/>
        <v>0</v>
      </c>
      <c r="O62" s="33">
        <f t="shared" si="18"/>
        <v>0</v>
      </c>
      <c r="P62" s="33">
        <f t="shared" si="18"/>
        <v>0</v>
      </c>
      <c r="Q62" s="33">
        <f t="shared" si="18"/>
        <v>0</v>
      </c>
      <c r="R62" s="33">
        <f t="shared" si="18"/>
        <v>0</v>
      </c>
      <c r="S62" s="33">
        <f t="shared" si="18"/>
        <v>0</v>
      </c>
      <c r="T62" s="33">
        <f t="shared" si="18"/>
        <v>0</v>
      </c>
      <c r="U62" s="33">
        <f t="shared" si="18"/>
        <v>0</v>
      </c>
      <c r="V62" s="33">
        <f t="shared" si="18"/>
        <v>0</v>
      </c>
      <c r="W62" s="33">
        <f t="shared" si="18"/>
        <v>0</v>
      </c>
      <c r="X62" s="33">
        <f t="shared" si="18"/>
        <v>0</v>
      </c>
      <c r="Y62" s="33">
        <f t="shared" si="18"/>
        <v>0</v>
      </c>
      <c r="Z62" s="33">
        <f t="shared" si="18"/>
        <v>0</v>
      </c>
      <c r="AA62" s="33">
        <f t="shared" si="18"/>
        <v>0</v>
      </c>
      <c r="AB62" s="33">
        <f t="shared" si="18"/>
        <v>0</v>
      </c>
      <c r="AC62" s="33">
        <f t="shared" si="18"/>
        <v>0</v>
      </c>
      <c r="AD62" s="33">
        <f t="shared" si="18"/>
        <v>0</v>
      </c>
      <c r="AE62" s="33">
        <f t="shared" si="18"/>
        <v>0</v>
      </c>
      <c r="AF62" s="33">
        <f t="shared" si="18"/>
        <v>0</v>
      </c>
      <c r="AG62" s="33">
        <f t="shared" si="18"/>
        <v>0</v>
      </c>
      <c r="AH62" s="33">
        <f t="shared" si="18"/>
        <v>0</v>
      </c>
      <c r="AI62" s="33">
        <f t="shared" si="18"/>
        <v>0</v>
      </c>
      <c r="AJ62" s="33">
        <f t="shared" si="18"/>
        <v>0</v>
      </c>
      <c r="AK62" s="33">
        <f t="shared" si="18"/>
        <v>0</v>
      </c>
      <c r="AL62" s="33">
        <f t="shared" si="18"/>
        <v>0</v>
      </c>
      <c r="AM62" s="33">
        <f t="shared" si="18"/>
        <v>0</v>
      </c>
      <c r="AN62" s="33">
        <f t="shared" si="18"/>
        <v>0</v>
      </c>
      <c r="AO62" s="33">
        <f t="shared" si="18"/>
        <v>0</v>
      </c>
      <c r="AP62" s="33">
        <f t="shared" si="18"/>
        <v>0</v>
      </c>
      <c r="AQ62" s="33">
        <f t="shared" si="18"/>
        <v>0</v>
      </c>
      <c r="AR62" s="33">
        <f t="shared" si="18"/>
        <v>46.531399999999998</v>
      </c>
      <c r="AS62" s="33">
        <f t="shared" si="18"/>
        <v>0</v>
      </c>
      <c r="AT62" s="33">
        <f t="shared" si="18"/>
        <v>0</v>
      </c>
      <c r="AU62" s="33">
        <f t="shared" si="18"/>
        <v>0</v>
      </c>
      <c r="AV62" s="33">
        <f t="shared" si="18"/>
        <v>20.108999999999998</v>
      </c>
      <c r="AW62" s="33">
        <f t="shared" si="18"/>
        <v>2.1087517596296097</v>
      </c>
      <c r="AX62" s="33">
        <f t="shared" si="18"/>
        <v>0</v>
      </c>
      <c r="AY62" s="33">
        <f t="shared" si="18"/>
        <v>0</v>
      </c>
      <c r="AZ62" s="33">
        <f t="shared" si="18"/>
        <v>13.123700000000001</v>
      </c>
      <c r="BA62" s="33">
        <f t="shared" si="18"/>
        <v>0</v>
      </c>
      <c r="BB62" s="33">
        <f t="shared" si="18"/>
        <v>0</v>
      </c>
      <c r="BC62" s="33">
        <f t="shared" si="18"/>
        <v>0</v>
      </c>
      <c r="BD62" s="33">
        <f t="shared" si="18"/>
        <v>0</v>
      </c>
      <c r="BE62" s="33">
        <f t="shared" si="18"/>
        <v>0</v>
      </c>
      <c r="BF62" s="33">
        <f t="shared" si="18"/>
        <v>8.3682000000000016</v>
      </c>
      <c r="BG62" s="33">
        <f t="shared" si="18"/>
        <v>0.34959999999999997</v>
      </c>
      <c r="BH62" s="33">
        <f t="shared" si="18"/>
        <v>0</v>
      </c>
      <c r="BI62" s="33">
        <f t="shared" si="18"/>
        <v>0</v>
      </c>
      <c r="BJ62" s="33">
        <f t="shared" si="18"/>
        <v>2.8149999999999999</v>
      </c>
      <c r="BK62" s="33">
        <f>BK61+BK58</f>
        <v>93.405651759629606</v>
      </c>
      <c r="BL62" s="37"/>
      <c r="BM62" s="60"/>
    </row>
    <row r="63" spans="1:67" ht="4.5" customHeight="1">
      <c r="A63" s="16"/>
      <c r="B63" s="20"/>
      <c r="C63" s="75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76"/>
      <c r="AK63" s="76"/>
      <c r="AL63" s="76"/>
      <c r="AM63" s="76"/>
      <c r="AN63" s="76"/>
      <c r="AO63" s="76"/>
      <c r="AP63" s="76"/>
      <c r="AQ63" s="76"/>
      <c r="AR63" s="76"/>
      <c r="AS63" s="76"/>
      <c r="AT63" s="76"/>
      <c r="AU63" s="76"/>
      <c r="AV63" s="76"/>
      <c r="AW63" s="76"/>
      <c r="AX63" s="76"/>
      <c r="AY63" s="76"/>
      <c r="AZ63" s="76"/>
      <c r="BA63" s="76"/>
      <c r="BB63" s="76"/>
      <c r="BC63" s="76"/>
      <c r="BD63" s="76"/>
      <c r="BE63" s="76"/>
      <c r="BF63" s="76"/>
      <c r="BG63" s="76"/>
      <c r="BH63" s="76"/>
      <c r="BI63" s="76"/>
      <c r="BJ63" s="76"/>
      <c r="BK63" s="77"/>
    </row>
    <row r="64" spans="1:67">
      <c r="A64" s="16" t="s">
        <v>20</v>
      </c>
      <c r="B64" s="19" t="s">
        <v>21</v>
      </c>
      <c r="C64" s="75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6"/>
      <c r="AD64" s="76"/>
      <c r="AE64" s="76"/>
      <c r="AF64" s="76"/>
      <c r="AG64" s="76"/>
      <c r="AH64" s="76"/>
      <c r="AI64" s="76"/>
      <c r="AJ64" s="76"/>
      <c r="AK64" s="76"/>
      <c r="AL64" s="76"/>
      <c r="AM64" s="76"/>
      <c r="AN64" s="76"/>
      <c r="AO64" s="76"/>
      <c r="AP64" s="76"/>
      <c r="AQ64" s="76"/>
      <c r="AR64" s="76"/>
      <c r="AS64" s="76"/>
      <c r="AT64" s="76"/>
      <c r="AU64" s="76"/>
      <c r="AV64" s="76"/>
      <c r="AW64" s="76"/>
      <c r="AX64" s="76"/>
      <c r="AY64" s="76"/>
      <c r="AZ64" s="76"/>
      <c r="BA64" s="76"/>
      <c r="BB64" s="76"/>
      <c r="BC64" s="76"/>
      <c r="BD64" s="76"/>
      <c r="BE64" s="76"/>
      <c r="BF64" s="76"/>
      <c r="BG64" s="76"/>
      <c r="BH64" s="76"/>
      <c r="BI64" s="76"/>
      <c r="BJ64" s="76"/>
      <c r="BK64" s="77"/>
    </row>
    <row r="65" spans="1:65">
      <c r="A65" s="16" t="s">
        <v>76</v>
      </c>
      <c r="B65" s="20" t="s">
        <v>22</v>
      </c>
      <c r="C65" s="75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6"/>
      <c r="AI65" s="76"/>
      <c r="AJ65" s="76"/>
      <c r="AK65" s="76"/>
      <c r="AL65" s="76"/>
      <c r="AM65" s="76"/>
      <c r="AN65" s="76"/>
      <c r="AO65" s="76"/>
      <c r="AP65" s="76"/>
      <c r="AQ65" s="76"/>
      <c r="AR65" s="76"/>
      <c r="AS65" s="76"/>
      <c r="AT65" s="76"/>
      <c r="AU65" s="76"/>
      <c r="AV65" s="76"/>
      <c r="AW65" s="76"/>
      <c r="AX65" s="76"/>
      <c r="AY65" s="76"/>
      <c r="AZ65" s="76"/>
      <c r="BA65" s="76"/>
      <c r="BB65" s="76"/>
      <c r="BC65" s="76"/>
      <c r="BD65" s="76"/>
      <c r="BE65" s="76"/>
      <c r="BF65" s="76"/>
      <c r="BG65" s="76"/>
      <c r="BH65" s="76"/>
      <c r="BI65" s="76"/>
      <c r="BJ65" s="76"/>
      <c r="BK65" s="77"/>
    </row>
    <row r="66" spans="1:65">
      <c r="A66" s="16"/>
      <c r="B66" s="21" t="s">
        <v>36</v>
      </c>
      <c r="C66" s="31">
        <v>0</v>
      </c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31">
        <v>0</v>
      </c>
      <c r="M66" s="31">
        <v>0</v>
      </c>
      <c r="N66" s="31">
        <v>0</v>
      </c>
      <c r="O66" s="31">
        <v>0</v>
      </c>
      <c r="P66" s="31">
        <v>0</v>
      </c>
      <c r="Q66" s="31">
        <v>0</v>
      </c>
      <c r="R66" s="31">
        <v>0</v>
      </c>
      <c r="S66" s="31">
        <v>0</v>
      </c>
      <c r="T66" s="31">
        <v>0</v>
      </c>
      <c r="U66" s="31">
        <v>0</v>
      </c>
      <c r="V66" s="31">
        <v>0</v>
      </c>
      <c r="W66" s="31">
        <v>0</v>
      </c>
      <c r="X66" s="31">
        <v>0</v>
      </c>
      <c r="Y66" s="31">
        <v>0</v>
      </c>
      <c r="Z66" s="31">
        <v>0</v>
      </c>
      <c r="AA66" s="31">
        <v>0</v>
      </c>
      <c r="AB66" s="31">
        <v>0</v>
      </c>
      <c r="AC66" s="31">
        <v>0</v>
      </c>
      <c r="AD66" s="31">
        <v>0</v>
      </c>
      <c r="AE66" s="31">
        <v>0</v>
      </c>
      <c r="AF66" s="31">
        <v>0</v>
      </c>
      <c r="AG66" s="31">
        <v>0</v>
      </c>
      <c r="AH66" s="31">
        <v>0</v>
      </c>
      <c r="AI66" s="31">
        <v>0</v>
      </c>
      <c r="AJ66" s="31">
        <v>0</v>
      </c>
      <c r="AK66" s="31">
        <v>0</v>
      </c>
      <c r="AL66" s="31">
        <v>0</v>
      </c>
      <c r="AM66" s="31">
        <v>0</v>
      </c>
      <c r="AN66" s="31">
        <v>0</v>
      </c>
      <c r="AO66" s="31">
        <v>0</v>
      </c>
      <c r="AP66" s="31">
        <v>0</v>
      </c>
      <c r="AQ66" s="31">
        <v>0</v>
      </c>
      <c r="AR66" s="31">
        <v>0</v>
      </c>
      <c r="AS66" s="31">
        <v>0</v>
      </c>
      <c r="AT66" s="31">
        <v>0</v>
      </c>
      <c r="AU66" s="31">
        <v>0</v>
      </c>
      <c r="AV66" s="31">
        <v>0</v>
      </c>
      <c r="AW66" s="31">
        <v>0</v>
      </c>
      <c r="AX66" s="31">
        <v>0</v>
      </c>
      <c r="AY66" s="31">
        <v>0</v>
      </c>
      <c r="AZ66" s="31">
        <v>0</v>
      </c>
      <c r="BA66" s="31">
        <v>0</v>
      </c>
      <c r="BB66" s="31">
        <v>0</v>
      </c>
      <c r="BC66" s="31">
        <v>0</v>
      </c>
      <c r="BD66" s="31">
        <v>0</v>
      </c>
      <c r="BE66" s="31">
        <v>0</v>
      </c>
      <c r="BF66" s="31">
        <v>0</v>
      </c>
      <c r="BG66" s="31">
        <v>0</v>
      </c>
      <c r="BH66" s="31">
        <v>0</v>
      </c>
      <c r="BI66" s="31">
        <v>0</v>
      </c>
      <c r="BJ66" s="31">
        <v>0</v>
      </c>
      <c r="BK66" s="34">
        <f>SUM(C66:BJ66)</f>
        <v>0</v>
      </c>
    </row>
    <row r="67" spans="1:65">
      <c r="A67" s="16"/>
      <c r="B67" s="22" t="s">
        <v>83</v>
      </c>
      <c r="C67" s="31">
        <f t="shared" ref="C67:BJ67" si="19">SUM(C66)</f>
        <v>0</v>
      </c>
      <c r="D67" s="31">
        <f t="shared" si="19"/>
        <v>0</v>
      </c>
      <c r="E67" s="31">
        <f t="shared" si="19"/>
        <v>0</v>
      </c>
      <c r="F67" s="31">
        <f t="shared" si="19"/>
        <v>0</v>
      </c>
      <c r="G67" s="31">
        <f t="shared" si="19"/>
        <v>0</v>
      </c>
      <c r="H67" s="31">
        <f t="shared" si="19"/>
        <v>0</v>
      </c>
      <c r="I67" s="31">
        <f t="shared" si="19"/>
        <v>0</v>
      </c>
      <c r="J67" s="31">
        <f t="shared" si="19"/>
        <v>0</v>
      </c>
      <c r="K67" s="31">
        <f t="shared" si="19"/>
        <v>0</v>
      </c>
      <c r="L67" s="31">
        <f t="shared" si="19"/>
        <v>0</v>
      </c>
      <c r="M67" s="31">
        <f t="shared" si="19"/>
        <v>0</v>
      </c>
      <c r="N67" s="31">
        <f t="shared" si="19"/>
        <v>0</v>
      </c>
      <c r="O67" s="31">
        <f t="shared" si="19"/>
        <v>0</v>
      </c>
      <c r="P67" s="31">
        <f t="shared" si="19"/>
        <v>0</v>
      </c>
      <c r="Q67" s="31">
        <f t="shared" si="19"/>
        <v>0</v>
      </c>
      <c r="R67" s="31">
        <f t="shared" si="19"/>
        <v>0</v>
      </c>
      <c r="S67" s="31">
        <f t="shared" si="19"/>
        <v>0</v>
      </c>
      <c r="T67" s="31">
        <f t="shared" si="19"/>
        <v>0</v>
      </c>
      <c r="U67" s="31">
        <f t="shared" si="19"/>
        <v>0</v>
      </c>
      <c r="V67" s="31">
        <f t="shared" si="19"/>
        <v>0</v>
      </c>
      <c r="W67" s="31">
        <f t="shared" si="19"/>
        <v>0</v>
      </c>
      <c r="X67" s="31">
        <f t="shared" si="19"/>
        <v>0</v>
      </c>
      <c r="Y67" s="31">
        <f t="shared" si="19"/>
        <v>0</v>
      </c>
      <c r="Z67" s="31">
        <f t="shared" si="19"/>
        <v>0</v>
      </c>
      <c r="AA67" s="31">
        <f t="shared" si="19"/>
        <v>0</v>
      </c>
      <c r="AB67" s="31">
        <f t="shared" si="19"/>
        <v>0</v>
      </c>
      <c r="AC67" s="31">
        <f t="shared" si="19"/>
        <v>0</v>
      </c>
      <c r="AD67" s="31">
        <f t="shared" si="19"/>
        <v>0</v>
      </c>
      <c r="AE67" s="31">
        <f t="shared" si="19"/>
        <v>0</v>
      </c>
      <c r="AF67" s="31">
        <f t="shared" si="19"/>
        <v>0</v>
      </c>
      <c r="AG67" s="31">
        <f t="shared" si="19"/>
        <v>0</v>
      </c>
      <c r="AH67" s="31">
        <f t="shared" si="19"/>
        <v>0</v>
      </c>
      <c r="AI67" s="31">
        <f t="shared" si="19"/>
        <v>0</v>
      </c>
      <c r="AJ67" s="31">
        <f t="shared" si="19"/>
        <v>0</v>
      </c>
      <c r="AK67" s="31">
        <f t="shared" si="19"/>
        <v>0</v>
      </c>
      <c r="AL67" s="31">
        <f t="shared" si="19"/>
        <v>0</v>
      </c>
      <c r="AM67" s="31">
        <f t="shared" si="19"/>
        <v>0</v>
      </c>
      <c r="AN67" s="31">
        <f t="shared" si="19"/>
        <v>0</v>
      </c>
      <c r="AO67" s="31">
        <f t="shared" si="19"/>
        <v>0</v>
      </c>
      <c r="AP67" s="31">
        <f t="shared" si="19"/>
        <v>0</v>
      </c>
      <c r="AQ67" s="31">
        <f t="shared" si="19"/>
        <v>0</v>
      </c>
      <c r="AR67" s="31">
        <f t="shared" si="19"/>
        <v>0</v>
      </c>
      <c r="AS67" s="31">
        <f t="shared" si="19"/>
        <v>0</v>
      </c>
      <c r="AT67" s="31">
        <f t="shared" si="19"/>
        <v>0</v>
      </c>
      <c r="AU67" s="31">
        <f t="shared" si="19"/>
        <v>0</v>
      </c>
      <c r="AV67" s="31">
        <f t="shared" si="19"/>
        <v>0</v>
      </c>
      <c r="AW67" s="31">
        <f t="shared" si="19"/>
        <v>0</v>
      </c>
      <c r="AX67" s="31">
        <f t="shared" si="19"/>
        <v>0</v>
      </c>
      <c r="AY67" s="31">
        <f t="shared" si="19"/>
        <v>0</v>
      </c>
      <c r="AZ67" s="31">
        <f t="shared" si="19"/>
        <v>0</v>
      </c>
      <c r="BA67" s="31">
        <f t="shared" si="19"/>
        <v>0</v>
      </c>
      <c r="BB67" s="31">
        <f t="shared" si="19"/>
        <v>0</v>
      </c>
      <c r="BC67" s="31">
        <f t="shared" si="19"/>
        <v>0</v>
      </c>
      <c r="BD67" s="31">
        <f t="shared" si="19"/>
        <v>0</v>
      </c>
      <c r="BE67" s="31">
        <f t="shared" si="19"/>
        <v>0</v>
      </c>
      <c r="BF67" s="31">
        <f t="shared" si="19"/>
        <v>0</v>
      </c>
      <c r="BG67" s="31">
        <f t="shared" si="19"/>
        <v>0</v>
      </c>
      <c r="BH67" s="31">
        <f t="shared" si="19"/>
        <v>0</v>
      </c>
      <c r="BI67" s="31">
        <f t="shared" si="19"/>
        <v>0</v>
      </c>
      <c r="BJ67" s="31">
        <f t="shared" si="19"/>
        <v>0</v>
      </c>
      <c r="BK67" s="34">
        <f>SUM(BK66)</f>
        <v>0</v>
      </c>
    </row>
    <row r="68" spans="1:65" ht="4.5" customHeight="1">
      <c r="A68" s="16"/>
      <c r="B68" s="24"/>
      <c r="C68" s="75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76"/>
      <c r="AB68" s="76"/>
      <c r="AC68" s="76"/>
      <c r="AD68" s="76"/>
      <c r="AE68" s="76"/>
      <c r="AF68" s="76"/>
      <c r="AG68" s="76"/>
      <c r="AH68" s="76"/>
      <c r="AI68" s="76"/>
      <c r="AJ68" s="76"/>
      <c r="AK68" s="76"/>
      <c r="AL68" s="76"/>
      <c r="AM68" s="76"/>
      <c r="AN68" s="76"/>
      <c r="AO68" s="76"/>
      <c r="AP68" s="76"/>
      <c r="AQ68" s="76"/>
      <c r="AR68" s="76"/>
      <c r="AS68" s="76"/>
      <c r="AT68" s="76"/>
      <c r="AU68" s="76"/>
      <c r="AV68" s="76"/>
      <c r="AW68" s="76"/>
      <c r="AX68" s="76"/>
      <c r="AY68" s="76"/>
      <c r="AZ68" s="76"/>
      <c r="BA68" s="76"/>
      <c r="BB68" s="76"/>
      <c r="BC68" s="76"/>
      <c r="BD68" s="76"/>
      <c r="BE68" s="76"/>
      <c r="BF68" s="76"/>
      <c r="BG68" s="76"/>
      <c r="BH68" s="76"/>
      <c r="BI68" s="76"/>
      <c r="BJ68" s="76"/>
      <c r="BK68" s="77"/>
    </row>
    <row r="69" spans="1:65">
      <c r="A69" s="16"/>
      <c r="B69" s="25" t="s">
        <v>99</v>
      </c>
      <c r="C69" s="39">
        <f>C28+C47+C53+C62+C67</f>
        <v>0</v>
      </c>
      <c r="D69" s="39">
        <f t="shared" ref="D69:BJ69" si="20">D28+D47+D53+D62+D67</f>
        <v>166.75143454509538</v>
      </c>
      <c r="E69" s="39">
        <f t="shared" si="20"/>
        <v>0</v>
      </c>
      <c r="F69" s="39">
        <f t="shared" si="20"/>
        <v>0</v>
      </c>
      <c r="G69" s="39">
        <f t="shared" si="20"/>
        <v>0</v>
      </c>
      <c r="H69" s="39">
        <f t="shared" si="20"/>
        <v>54.180654594311882</v>
      </c>
      <c r="I69" s="39">
        <f t="shared" si="20"/>
        <v>240.50762103663678</v>
      </c>
      <c r="J69" s="39">
        <f t="shared" si="20"/>
        <v>42.65219276886981</v>
      </c>
      <c r="K69" s="39">
        <f t="shared" si="20"/>
        <v>0</v>
      </c>
      <c r="L69" s="39">
        <f t="shared" si="20"/>
        <v>113.97497724293248</v>
      </c>
      <c r="M69" s="39">
        <f t="shared" si="20"/>
        <v>0</v>
      </c>
      <c r="N69" s="39">
        <f t="shared" si="20"/>
        <v>0</v>
      </c>
      <c r="O69" s="39">
        <f t="shared" si="20"/>
        <v>0</v>
      </c>
      <c r="P69" s="39">
        <f t="shared" si="20"/>
        <v>0</v>
      </c>
      <c r="Q69" s="39">
        <f t="shared" si="20"/>
        <v>0</v>
      </c>
      <c r="R69" s="39">
        <f t="shared" si="20"/>
        <v>36.622952598357095</v>
      </c>
      <c r="S69" s="39">
        <f t="shared" si="20"/>
        <v>436.52234722118885</v>
      </c>
      <c r="T69" s="39">
        <f t="shared" si="20"/>
        <v>202.0067070853851</v>
      </c>
      <c r="U69" s="39">
        <f t="shared" si="20"/>
        <v>0</v>
      </c>
      <c r="V69" s="39">
        <f t="shared" si="20"/>
        <v>16.125443674369404</v>
      </c>
      <c r="W69" s="39">
        <f t="shared" si="20"/>
        <v>0</v>
      </c>
      <c r="X69" s="39">
        <f t="shared" si="20"/>
        <v>4.8345322549999997E-4</v>
      </c>
      <c r="Y69" s="39">
        <f t="shared" si="20"/>
        <v>0</v>
      </c>
      <c r="Z69" s="39">
        <f t="shared" si="20"/>
        <v>0</v>
      </c>
      <c r="AA69" s="39">
        <f t="shared" si="20"/>
        <v>0</v>
      </c>
      <c r="AB69" s="39">
        <f t="shared" si="20"/>
        <v>426.60855726302515</v>
      </c>
      <c r="AC69" s="39">
        <f t="shared" si="20"/>
        <v>99.25835792076532</v>
      </c>
      <c r="AD69" s="39">
        <f t="shared" si="20"/>
        <v>17.447304449354</v>
      </c>
      <c r="AE69" s="39">
        <f t="shared" si="20"/>
        <v>0</v>
      </c>
      <c r="AF69" s="39">
        <f t="shared" si="20"/>
        <v>399.4763161726662</v>
      </c>
      <c r="AG69" s="39">
        <f t="shared" si="20"/>
        <v>0</v>
      </c>
      <c r="AH69" s="39">
        <f t="shared" si="20"/>
        <v>0</v>
      </c>
      <c r="AI69" s="39">
        <f t="shared" si="20"/>
        <v>0</v>
      </c>
      <c r="AJ69" s="39">
        <f t="shared" si="20"/>
        <v>0</v>
      </c>
      <c r="AK69" s="39">
        <f t="shared" si="20"/>
        <v>0</v>
      </c>
      <c r="AL69" s="39">
        <f t="shared" si="20"/>
        <v>460.20646088561455</v>
      </c>
      <c r="AM69" s="39">
        <f t="shared" si="20"/>
        <v>93.405740773392125</v>
      </c>
      <c r="AN69" s="39">
        <f t="shared" si="20"/>
        <v>199.20727676238411</v>
      </c>
      <c r="AO69" s="39">
        <f t="shared" si="20"/>
        <v>0</v>
      </c>
      <c r="AP69" s="39">
        <f t="shared" si="20"/>
        <v>222.26948210495601</v>
      </c>
      <c r="AQ69" s="39">
        <f t="shared" si="20"/>
        <v>0</v>
      </c>
      <c r="AR69" s="39">
        <f t="shared" si="20"/>
        <v>46.531399999999998</v>
      </c>
      <c r="AS69" s="39">
        <f t="shared" si="20"/>
        <v>0</v>
      </c>
      <c r="AT69" s="39">
        <f t="shared" si="20"/>
        <v>0</v>
      </c>
      <c r="AU69" s="39">
        <f t="shared" si="20"/>
        <v>0</v>
      </c>
      <c r="AV69" s="39">
        <f t="shared" si="20"/>
        <v>475.53622474399162</v>
      </c>
      <c r="AW69" s="39">
        <f t="shared" si="20"/>
        <v>168.56433001673111</v>
      </c>
      <c r="AX69" s="39">
        <f t="shared" si="20"/>
        <v>18.531160979225398</v>
      </c>
      <c r="AY69" s="39">
        <f t="shared" si="20"/>
        <v>0</v>
      </c>
      <c r="AZ69" s="39">
        <f t="shared" si="20"/>
        <v>242.72053148080403</v>
      </c>
      <c r="BA69" s="39">
        <f t="shared" si="20"/>
        <v>0</v>
      </c>
      <c r="BB69" s="39">
        <f t="shared" si="20"/>
        <v>0</v>
      </c>
      <c r="BC69" s="39">
        <f t="shared" si="20"/>
        <v>0</v>
      </c>
      <c r="BD69" s="39">
        <f t="shared" si="20"/>
        <v>0</v>
      </c>
      <c r="BE69" s="39">
        <f t="shared" si="20"/>
        <v>0</v>
      </c>
      <c r="BF69" s="39">
        <f t="shared" si="20"/>
        <v>128.52842727868529</v>
      </c>
      <c r="BG69" s="39">
        <f t="shared" si="20"/>
        <v>13.6742046026653</v>
      </c>
      <c r="BH69" s="39">
        <f t="shared" si="20"/>
        <v>36.223191233935104</v>
      </c>
      <c r="BI69" s="39">
        <f t="shared" si="20"/>
        <v>0</v>
      </c>
      <c r="BJ69" s="39">
        <f t="shared" si="20"/>
        <v>37.963553931934698</v>
      </c>
      <c r="BK69" s="39">
        <f>BK28+BK47+BK53+BK62+BK67</f>
        <v>4395.4973348205031</v>
      </c>
      <c r="BL69" s="37"/>
      <c r="BM69" s="44"/>
    </row>
    <row r="70" spans="1:65" ht="4.5" customHeight="1">
      <c r="A70" s="16"/>
      <c r="B70" s="25"/>
      <c r="C70" s="89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6"/>
      <c r="AC70" s="76"/>
      <c r="AD70" s="76"/>
      <c r="AE70" s="76"/>
      <c r="AF70" s="76"/>
      <c r="AG70" s="76"/>
      <c r="AH70" s="76"/>
      <c r="AI70" s="76"/>
      <c r="AJ70" s="76"/>
      <c r="AK70" s="76"/>
      <c r="AL70" s="76"/>
      <c r="AM70" s="76"/>
      <c r="AN70" s="76"/>
      <c r="AO70" s="76"/>
      <c r="AP70" s="76"/>
      <c r="AQ70" s="76"/>
      <c r="AR70" s="76"/>
      <c r="AS70" s="76"/>
      <c r="AT70" s="76"/>
      <c r="AU70" s="76"/>
      <c r="AV70" s="76"/>
      <c r="AW70" s="76"/>
      <c r="AX70" s="76"/>
      <c r="AY70" s="76"/>
      <c r="AZ70" s="76"/>
      <c r="BA70" s="76"/>
      <c r="BB70" s="76"/>
      <c r="BC70" s="76"/>
      <c r="BD70" s="76"/>
      <c r="BE70" s="76"/>
      <c r="BF70" s="76"/>
      <c r="BG70" s="76"/>
      <c r="BH70" s="76"/>
      <c r="BI70" s="76"/>
      <c r="BJ70" s="76"/>
      <c r="BK70" s="90"/>
    </row>
    <row r="71" spans="1:65" ht="14.25" customHeight="1">
      <c r="A71" s="16" t="s">
        <v>5</v>
      </c>
      <c r="B71" s="26" t="s">
        <v>24</v>
      </c>
      <c r="C71" s="89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6"/>
      <c r="AD71" s="76"/>
      <c r="AE71" s="76"/>
      <c r="AF71" s="76"/>
      <c r="AG71" s="76"/>
      <c r="AH71" s="76"/>
      <c r="AI71" s="76"/>
      <c r="AJ71" s="76"/>
      <c r="AK71" s="76"/>
      <c r="AL71" s="76"/>
      <c r="AM71" s="76"/>
      <c r="AN71" s="76"/>
      <c r="AO71" s="76"/>
      <c r="AP71" s="76"/>
      <c r="AQ71" s="76"/>
      <c r="AR71" s="76"/>
      <c r="AS71" s="76"/>
      <c r="AT71" s="76"/>
      <c r="AU71" s="76"/>
      <c r="AV71" s="76"/>
      <c r="AW71" s="76"/>
      <c r="AX71" s="76"/>
      <c r="AY71" s="76"/>
      <c r="AZ71" s="76"/>
      <c r="BA71" s="76"/>
      <c r="BB71" s="76"/>
      <c r="BC71" s="76"/>
      <c r="BD71" s="76"/>
      <c r="BE71" s="76"/>
      <c r="BF71" s="76"/>
      <c r="BG71" s="76"/>
      <c r="BH71" s="76"/>
      <c r="BI71" s="76"/>
      <c r="BJ71" s="76"/>
      <c r="BK71" s="90"/>
    </row>
    <row r="72" spans="1:65">
      <c r="A72" s="16"/>
      <c r="B72" s="29" t="s">
        <v>112</v>
      </c>
      <c r="C72" s="35">
        <v>0</v>
      </c>
      <c r="D72" s="35">
        <v>0.84426414512900005</v>
      </c>
      <c r="E72" s="35">
        <v>0</v>
      </c>
      <c r="F72" s="35">
        <v>0</v>
      </c>
      <c r="G72" s="35">
        <v>0</v>
      </c>
      <c r="H72" s="35">
        <v>2.3212790388384992</v>
      </c>
      <c r="I72" s="35">
        <v>0.1039416759354</v>
      </c>
      <c r="J72" s="35">
        <v>0</v>
      </c>
      <c r="K72" s="35">
        <v>0</v>
      </c>
      <c r="L72" s="35">
        <v>0.49291734164450002</v>
      </c>
      <c r="M72" s="35">
        <v>0</v>
      </c>
      <c r="N72" s="35">
        <v>0</v>
      </c>
      <c r="O72" s="35">
        <v>0</v>
      </c>
      <c r="P72" s="35">
        <v>0</v>
      </c>
      <c r="Q72" s="35">
        <v>0</v>
      </c>
      <c r="R72" s="35">
        <v>2.1379740636125963</v>
      </c>
      <c r="S72" s="35">
        <v>2.2145563129000002E-2</v>
      </c>
      <c r="T72" s="35">
        <v>0</v>
      </c>
      <c r="U72" s="35">
        <v>0</v>
      </c>
      <c r="V72" s="35">
        <v>0.56391151903160008</v>
      </c>
      <c r="W72" s="35">
        <v>0</v>
      </c>
      <c r="X72" s="35">
        <v>0</v>
      </c>
      <c r="Y72" s="35">
        <v>0</v>
      </c>
      <c r="Z72" s="35">
        <v>0</v>
      </c>
      <c r="AA72" s="35">
        <v>0</v>
      </c>
      <c r="AB72" s="35">
        <v>14.196825364139293</v>
      </c>
      <c r="AC72" s="35">
        <v>0.22786155303169997</v>
      </c>
      <c r="AD72" s="35">
        <v>0</v>
      </c>
      <c r="AE72" s="35">
        <v>0</v>
      </c>
      <c r="AF72" s="35">
        <v>3.798880708061902</v>
      </c>
      <c r="AG72" s="35">
        <v>0</v>
      </c>
      <c r="AH72" s="35">
        <v>0</v>
      </c>
      <c r="AI72" s="35">
        <v>0</v>
      </c>
      <c r="AJ72" s="35">
        <v>0</v>
      </c>
      <c r="AK72" s="35">
        <v>0</v>
      </c>
      <c r="AL72" s="35">
        <v>10.324914217938826</v>
      </c>
      <c r="AM72" s="35">
        <v>0.20248089738700004</v>
      </c>
      <c r="AN72" s="35">
        <v>0</v>
      </c>
      <c r="AO72" s="35">
        <v>0</v>
      </c>
      <c r="AP72" s="35">
        <v>1.5010261879990001</v>
      </c>
      <c r="AQ72" s="35">
        <v>0</v>
      </c>
      <c r="AR72" s="35">
        <v>0</v>
      </c>
      <c r="AS72" s="35">
        <v>0</v>
      </c>
      <c r="AT72" s="35">
        <v>0</v>
      </c>
      <c r="AU72" s="35">
        <v>0</v>
      </c>
      <c r="AV72" s="35">
        <v>5.3356449517768079</v>
      </c>
      <c r="AW72" s="35">
        <v>8.9808416677099989E-2</v>
      </c>
      <c r="AX72" s="35">
        <v>0</v>
      </c>
      <c r="AY72" s="35">
        <v>0</v>
      </c>
      <c r="AZ72" s="35">
        <v>1.6108275939664998</v>
      </c>
      <c r="BA72" s="35">
        <v>0</v>
      </c>
      <c r="BB72" s="35">
        <v>0</v>
      </c>
      <c r="BC72" s="35">
        <v>0</v>
      </c>
      <c r="BD72" s="35">
        <v>0</v>
      </c>
      <c r="BE72" s="35">
        <v>0</v>
      </c>
      <c r="BF72" s="35">
        <v>2.2002979697693985</v>
      </c>
      <c r="BG72" s="35">
        <v>3.6757899967600004E-2</v>
      </c>
      <c r="BH72" s="35">
        <v>0</v>
      </c>
      <c r="BI72" s="35">
        <v>0</v>
      </c>
      <c r="BJ72" s="35">
        <v>2.7769819000000001E-2</v>
      </c>
      <c r="BK72" s="34">
        <f>SUM(C72:BJ72)</f>
        <v>46.039528927035718</v>
      </c>
      <c r="BL72" s="37"/>
      <c r="BM72" s="44"/>
    </row>
    <row r="73" spans="1:65" ht="13.5" thickBot="1">
      <c r="A73" s="27"/>
      <c r="B73" s="22" t="s">
        <v>83</v>
      </c>
      <c r="C73" s="31">
        <f t="shared" ref="C73:BJ73" si="21">SUM(C72)</f>
        <v>0</v>
      </c>
      <c r="D73" s="31">
        <f t="shared" si="21"/>
        <v>0.84426414512900005</v>
      </c>
      <c r="E73" s="31">
        <f t="shared" si="21"/>
        <v>0</v>
      </c>
      <c r="F73" s="31">
        <f t="shared" si="21"/>
        <v>0</v>
      </c>
      <c r="G73" s="31">
        <f t="shared" si="21"/>
        <v>0</v>
      </c>
      <c r="H73" s="31">
        <f t="shared" si="21"/>
        <v>2.3212790388384992</v>
      </c>
      <c r="I73" s="31">
        <f t="shared" si="21"/>
        <v>0.1039416759354</v>
      </c>
      <c r="J73" s="31">
        <f t="shared" si="21"/>
        <v>0</v>
      </c>
      <c r="K73" s="31">
        <f t="shared" si="21"/>
        <v>0</v>
      </c>
      <c r="L73" s="31">
        <f t="shared" si="21"/>
        <v>0.49291734164450002</v>
      </c>
      <c r="M73" s="31">
        <f t="shared" si="21"/>
        <v>0</v>
      </c>
      <c r="N73" s="31">
        <f t="shared" si="21"/>
        <v>0</v>
      </c>
      <c r="O73" s="31">
        <f t="shared" si="21"/>
        <v>0</v>
      </c>
      <c r="P73" s="31">
        <f t="shared" si="21"/>
        <v>0</v>
      </c>
      <c r="Q73" s="31">
        <f t="shared" si="21"/>
        <v>0</v>
      </c>
      <c r="R73" s="31">
        <f t="shared" si="21"/>
        <v>2.1379740636125963</v>
      </c>
      <c r="S73" s="31">
        <f t="shared" si="21"/>
        <v>2.2145563129000002E-2</v>
      </c>
      <c r="T73" s="31">
        <f t="shared" si="21"/>
        <v>0</v>
      </c>
      <c r="U73" s="31">
        <f t="shared" si="21"/>
        <v>0</v>
      </c>
      <c r="V73" s="31">
        <f t="shared" si="21"/>
        <v>0.56391151903160008</v>
      </c>
      <c r="W73" s="31">
        <f t="shared" si="21"/>
        <v>0</v>
      </c>
      <c r="X73" s="31">
        <f t="shared" si="21"/>
        <v>0</v>
      </c>
      <c r="Y73" s="31">
        <f t="shared" si="21"/>
        <v>0</v>
      </c>
      <c r="Z73" s="31">
        <f t="shared" si="21"/>
        <v>0</v>
      </c>
      <c r="AA73" s="31">
        <f t="shared" si="21"/>
        <v>0</v>
      </c>
      <c r="AB73" s="31">
        <f t="shared" si="21"/>
        <v>14.196825364139293</v>
      </c>
      <c r="AC73" s="31">
        <f t="shared" si="21"/>
        <v>0.22786155303169997</v>
      </c>
      <c r="AD73" s="31">
        <f t="shared" si="21"/>
        <v>0</v>
      </c>
      <c r="AE73" s="31">
        <f t="shared" si="21"/>
        <v>0</v>
      </c>
      <c r="AF73" s="31">
        <f t="shared" si="21"/>
        <v>3.798880708061902</v>
      </c>
      <c r="AG73" s="31">
        <f t="shared" si="21"/>
        <v>0</v>
      </c>
      <c r="AH73" s="31">
        <f t="shared" si="21"/>
        <v>0</v>
      </c>
      <c r="AI73" s="31">
        <f t="shared" si="21"/>
        <v>0</v>
      </c>
      <c r="AJ73" s="31">
        <f t="shared" si="21"/>
        <v>0</v>
      </c>
      <c r="AK73" s="31">
        <f t="shared" si="21"/>
        <v>0</v>
      </c>
      <c r="AL73" s="31">
        <f t="shared" si="21"/>
        <v>10.324914217938826</v>
      </c>
      <c r="AM73" s="31">
        <f t="shared" si="21"/>
        <v>0.20248089738700004</v>
      </c>
      <c r="AN73" s="31">
        <f t="shared" si="21"/>
        <v>0</v>
      </c>
      <c r="AO73" s="31">
        <f t="shared" si="21"/>
        <v>0</v>
      </c>
      <c r="AP73" s="31">
        <f t="shared" si="21"/>
        <v>1.5010261879990001</v>
      </c>
      <c r="AQ73" s="31">
        <f t="shared" si="21"/>
        <v>0</v>
      </c>
      <c r="AR73" s="31">
        <f t="shared" si="21"/>
        <v>0</v>
      </c>
      <c r="AS73" s="31">
        <f t="shared" si="21"/>
        <v>0</v>
      </c>
      <c r="AT73" s="31">
        <f t="shared" si="21"/>
        <v>0</v>
      </c>
      <c r="AU73" s="31">
        <f t="shared" si="21"/>
        <v>0</v>
      </c>
      <c r="AV73" s="31">
        <f t="shared" si="21"/>
        <v>5.3356449517768079</v>
      </c>
      <c r="AW73" s="31">
        <f t="shared" si="21"/>
        <v>8.9808416677099989E-2</v>
      </c>
      <c r="AX73" s="31">
        <f t="shared" si="21"/>
        <v>0</v>
      </c>
      <c r="AY73" s="31">
        <f t="shared" si="21"/>
        <v>0</v>
      </c>
      <c r="AZ73" s="31">
        <f t="shared" si="21"/>
        <v>1.6108275939664998</v>
      </c>
      <c r="BA73" s="31">
        <f t="shared" si="21"/>
        <v>0</v>
      </c>
      <c r="BB73" s="31">
        <f t="shared" si="21"/>
        <v>0</v>
      </c>
      <c r="BC73" s="31">
        <f t="shared" si="21"/>
        <v>0</v>
      </c>
      <c r="BD73" s="31">
        <f t="shared" si="21"/>
        <v>0</v>
      </c>
      <c r="BE73" s="31">
        <f t="shared" si="21"/>
        <v>0</v>
      </c>
      <c r="BF73" s="31">
        <f t="shared" si="21"/>
        <v>2.2002979697693985</v>
      </c>
      <c r="BG73" s="31">
        <f t="shared" si="21"/>
        <v>3.6757899967600004E-2</v>
      </c>
      <c r="BH73" s="31">
        <f t="shared" si="21"/>
        <v>0</v>
      </c>
      <c r="BI73" s="31">
        <f t="shared" si="21"/>
        <v>0</v>
      </c>
      <c r="BJ73" s="31">
        <f t="shared" si="21"/>
        <v>2.7769819000000001E-2</v>
      </c>
      <c r="BK73" s="34">
        <f>SUM(BK72)</f>
        <v>46.039528927035718</v>
      </c>
      <c r="BL73" s="37"/>
    </row>
    <row r="74" spans="1:65" ht="6" customHeight="1">
      <c r="A74" s="4"/>
      <c r="B74" s="18"/>
    </row>
    <row r="75" spans="1:65">
      <c r="A75" s="4"/>
      <c r="B75" s="4" t="s">
        <v>122</v>
      </c>
      <c r="L75" s="17" t="s">
        <v>37</v>
      </c>
      <c r="BK75" s="37"/>
      <c r="BL75" s="37"/>
    </row>
    <row r="76" spans="1:65">
      <c r="A76" s="4"/>
      <c r="B76" s="4" t="s">
        <v>123</v>
      </c>
      <c r="L76" s="4" t="s">
        <v>29</v>
      </c>
      <c r="BK76" s="37"/>
    </row>
    <row r="77" spans="1:65">
      <c r="L77" s="4" t="s">
        <v>30</v>
      </c>
      <c r="BK77" s="44"/>
    </row>
    <row r="78" spans="1:65">
      <c r="B78" s="4" t="s">
        <v>32</v>
      </c>
      <c r="L78" s="4" t="s">
        <v>98</v>
      </c>
      <c r="BK78" s="44"/>
    </row>
    <row r="79" spans="1:65">
      <c r="B79" s="4" t="s">
        <v>33</v>
      </c>
      <c r="L79" s="4" t="s">
        <v>100</v>
      </c>
      <c r="BK79" s="44"/>
    </row>
    <row r="80" spans="1:65">
      <c r="B80" s="4"/>
      <c r="L80" s="4" t="s">
        <v>31</v>
      </c>
      <c r="BK80" s="44"/>
    </row>
    <row r="81" spans="2:63">
      <c r="BK81" s="44"/>
    </row>
    <row r="82" spans="2:63">
      <c r="BK82" s="38"/>
    </row>
    <row r="83" spans="2:63">
      <c r="BK83" s="44"/>
    </row>
    <row r="88" spans="2:63">
      <c r="B88" s="4"/>
    </row>
  </sheetData>
  <mergeCells count="49">
    <mergeCell ref="A1:A5"/>
    <mergeCell ref="C71:BK71"/>
    <mergeCell ref="C55:BK55"/>
    <mergeCell ref="C56:BK56"/>
    <mergeCell ref="C59:BK59"/>
    <mergeCell ref="C63:BK63"/>
    <mergeCell ref="C64:BK64"/>
    <mergeCell ref="C65:BK65"/>
    <mergeCell ref="C68:BK68"/>
    <mergeCell ref="C70:BK70"/>
    <mergeCell ref="C54:BK54"/>
    <mergeCell ref="C10:BK10"/>
    <mergeCell ref="C13:BK13"/>
    <mergeCell ref="C16:BK16"/>
    <mergeCell ref="C19:BK19"/>
    <mergeCell ref="C22:BK22"/>
    <mergeCell ref="C50:BK50"/>
    <mergeCell ref="C49:BK49"/>
    <mergeCell ref="C48:BK48"/>
    <mergeCell ref="C34:BK34"/>
    <mergeCell ref="C31:BK31"/>
    <mergeCell ref="C30:BK30"/>
    <mergeCell ref="C29:BK29"/>
    <mergeCell ref="C1:BK1"/>
    <mergeCell ref="BA3:BJ3"/>
    <mergeCell ref="BK2:BK5"/>
    <mergeCell ref="C7:BK7"/>
    <mergeCell ref="C6:BK6"/>
    <mergeCell ref="AQ4:AU4"/>
    <mergeCell ref="BA4:BE4"/>
    <mergeCell ref="AB4:AF4"/>
    <mergeCell ref="AL4:AP4"/>
    <mergeCell ref="AG4:AK4"/>
    <mergeCell ref="B1:B5"/>
    <mergeCell ref="C2:V2"/>
    <mergeCell ref="W2:AP2"/>
    <mergeCell ref="AQ2:BJ2"/>
    <mergeCell ref="AV4:AZ4"/>
    <mergeCell ref="C4:G4"/>
    <mergeCell ref="M4:Q4"/>
    <mergeCell ref="C3:L3"/>
    <mergeCell ref="H4:L4"/>
    <mergeCell ref="R4:V4"/>
    <mergeCell ref="M3:V3"/>
    <mergeCell ref="W3:AF3"/>
    <mergeCell ref="AG3:AP3"/>
    <mergeCell ref="AQ3:AZ3"/>
    <mergeCell ref="BF4:BJ4"/>
    <mergeCell ref="W4:AA4"/>
  </mergeCells>
  <phoneticPr fontId="0" type="noConversion"/>
  <pageMargins left="0.7" right="0.7" top="0.37" bottom="0.37" header="0.3" footer="0.3"/>
  <pageSetup paperSize="8" orientation="landscape" r:id="rId1"/>
  <ignoredErrors>
    <ignoredError sqref="C58:BK58 BK57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B2:M49"/>
  <sheetViews>
    <sheetView workbookViewId="0"/>
  </sheetViews>
  <sheetFormatPr defaultRowHeight="12.75"/>
  <cols>
    <col min="1" max="1" width="2.28515625" style="47" customWidth="1"/>
    <col min="2" max="2" width="6.42578125" style="47" customWidth="1"/>
    <col min="3" max="3" width="25.28515625" style="47" bestFit="1" customWidth="1"/>
    <col min="4" max="6" width="18.28515625" style="47" bestFit="1" customWidth="1"/>
    <col min="7" max="7" width="17.28515625" style="47" bestFit="1" customWidth="1"/>
    <col min="8" max="8" width="19.85546875" style="47" bestFit="1" customWidth="1"/>
    <col min="9" max="9" width="15.85546875" style="47" bestFit="1" customWidth="1"/>
    <col min="10" max="10" width="17" style="47" bestFit="1" customWidth="1"/>
    <col min="11" max="12" width="19.85546875" style="47" bestFit="1" customWidth="1"/>
    <col min="13" max="16384" width="9.140625" style="47"/>
  </cols>
  <sheetData>
    <row r="2" spans="2:12" ht="17.25" customHeight="1">
      <c r="B2" s="91" t="s">
        <v>130</v>
      </c>
      <c r="C2" s="92"/>
      <c r="D2" s="92"/>
      <c r="E2" s="92"/>
      <c r="F2" s="92"/>
      <c r="G2" s="92"/>
      <c r="H2" s="92"/>
      <c r="I2" s="92"/>
      <c r="J2" s="92"/>
      <c r="K2" s="92"/>
      <c r="L2" s="93"/>
    </row>
    <row r="3" spans="2:12" ht="17.25" customHeight="1">
      <c r="B3" s="91" t="s">
        <v>113</v>
      </c>
      <c r="C3" s="92"/>
      <c r="D3" s="92"/>
      <c r="E3" s="92"/>
      <c r="F3" s="92"/>
      <c r="G3" s="92"/>
      <c r="H3" s="92"/>
      <c r="I3" s="92"/>
      <c r="J3" s="92"/>
      <c r="K3" s="92"/>
      <c r="L3" s="93"/>
    </row>
    <row r="4" spans="2:12" ht="30">
      <c r="B4" s="46" t="s">
        <v>75</v>
      </c>
      <c r="C4" s="48" t="s">
        <v>38</v>
      </c>
      <c r="D4" s="48" t="s">
        <v>87</v>
      </c>
      <c r="E4" s="48" t="s">
        <v>88</v>
      </c>
      <c r="F4" s="48" t="s">
        <v>7</v>
      </c>
      <c r="G4" s="48" t="s">
        <v>8</v>
      </c>
      <c r="H4" s="48" t="s">
        <v>21</v>
      </c>
      <c r="I4" s="48" t="s">
        <v>94</v>
      </c>
      <c r="J4" s="48" t="s">
        <v>95</v>
      </c>
      <c r="K4" s="48" t="s">
        <v>74</v>
      </c>
      <c r="L4" s="48" t="s">
        <v>96</v>
      </c>
    </row>
    <row r="5" spans="2:12">
      <c r="B5" s="49">
        <v>1</v>
      </c>
      <c r="C5" s="50" t="s">
        <v>39</v>
      </c>
      <c r="D5" s="51">
        <v>0</v>
      </c>
      <c r="E5" s="51">
        <v>0</v>
      </c>
      <c r="F5" s="51">
        <v>0.22735004438599998</v>
      </c>
      <c r="G5" s="51">
        <v>7.1838616450000002E-3</v>
      </c>
      <c r="H5" s="51">
        <v>0</v>
      </c>
      <c r="I5" s="62">
        <v>0</v>
      </c>
      <c r="J5" s="52">
        <v>0</v>
      </c>
      <c r="K5" s="52">
        <f>SUM(D5:J5)</f>
        <v>0.23453390603099999</v>
      </c>
      <c r="L5" s="51">
        <v>1.937755806E-4</v>
      </c>
    </row>
    <row r="6" spans="2:12">
      <c r="B6" s="49">
        <v>2</v>
      </c>
      <c r="C6" s="53" t="s">
        <v>40</v>
      </c>
      <c r="D6" s="51">
        <v>2.9504460877012995</v>
      </c>
      <c r="E6" s="51">
        <v>11.0189654937383</v>
      </c>
      <c r="F6" s="51">
        <v>30.432744565050154</v>
      </c>
      <c r="G6" s="51">
        <v>2.4150920026119018</v>
      </c>
      <c r="H6" s="51">
        <v>0</v>
      </c>
      <c r="I6" s="51">
        <v>0.53369999999999995</v>
      </c>
      <c r="J6" s="52">
        <v>0</v>
      </c>
      <c r="K6" s="52">
        <f t="shared" ref="K6:K41" si="0">SUM(D6:J6)</f>
        <v>47.350948149101654</v>
      </c>
      <c r="L6" s="51">
        <v>0.62917526491969988</v>
      </c>
    </row>
    <row r="7" spans="2:12">
      <c r="B7" s="49">
        <v>3</v>
      </c>
      <c r="C7" s="50" t="s">
        <v>41</v>
      </c>
      <c r="D7" s="51">
        <v>2.0852524128899999E-2</v>
      </c>
      <c r="E7" s="51">
        <v>1.396450645E-4</v>
      </c>
      <c r="F7" s="51">
        <v>0.91106223438450018</v>
      </c>
      <c r="G7" s="51">
        <v>1.0062022677399999E-2</v>
      </c>
      <c r="H7" s="51">
        <v>0</v>
      </c>
      <c r="I7" s="51">
        <v>5.0000000000000001E-3</v>
      </c>
      <c r="J7" s="52">
        <v>0</v>
      </c>
      <c r="K7" s="52">
        <f t="shared" si="0"/>
        <v>0.94711642625530013</v>
      </c>
      <c r="L7" s="51">
        <v>8.2212180096299992E-2</v>
      </c>
    </row>
    <row r="8" spans="2:12">
      <c r="B8" s="49">
        <v>4</v>
      </c>
      <c r="C8" s="53" t="s">
        <v>42</v>
      </c>
      <c r="D8" s="51">
        <v>3.4480584054492005</v>
      </c>
      <c r="E8" s="51">
        <v>0.51423568886939997</v>
      </c>
      <c r="F8" s="51">
        <v>11.510525247265591</v>
      </c>
      <c r="G8" s="51">
        <v>0.78406370657609969</v>
      </c>
      <c r="H8" s="51">
        <v>0</v>
      </c>
      <c r="I8" s="51">
        <v>0.25619999999999998</v>
      </c>
      <c r="J8" s="52">
        <v>0</v>
      </c>
      <c r="K8" s="52">
        <f t="shared" si="0"/>
        <v>16.51308304816029</v>
      </c>
      <c r="L8" s="51">
        <v>0.55354377421670031</v>
      </c>
    </row>
    <row r="9" spans="2:12">
      <c r="B9" s="49">
        <v>5</v>
      </c>
      <c r="C9" s="53" t="s">
        <v>43</v>
      </c>
      <c r="D9" s="51">
        <v>1.0161805589951998</v>
      </c>
      <c r="E9" s="51">
        <v>0.87532976348120028</v>
      </c>
      <c r="F9" s="51">
        <v>35.643273565947688</v>
      </c>
      <c r="G9" s="51">
        <v>5.0242442595143988</v>
      </c>
      <c r="H9" s="51">
        <v>0</v>
      </c>
      <c r="I9" s="51">
        <v>1.2772000000000001</v>
      </c>
      <c r="J9" s="52">
        <v>0</v>
      </c>
      <c r="K9" s="52">
        <f t="shared" si="0"/>
        <v>43.836228147938485</v>
      </c>
      <c r="L9" s="51">
        <v>0.82645233137200003</v>
      </c>
    </row>
    <row r="10" spans="2:12">
      <c r="B10" s="49">
        <v>6</v>
      </c>
      <c r="C10" s="53" t="s">
        <v>44</v>
      </c>
      <c r="D10" s="51">
        <v>0.50617344799929997</v>
      </c>
      <c r="E10" s="51">
        <v>1.5265398371602998</v>
      </c>
      <c r="F10" s="51">
        <v>16.021185499764897</v>
      </c>
      <c r="G10" s="51">
        <v>1.6727719407060997</v>
      </c>
      <c r="H10" s="51">
        <v>0</v>
      </c>
      <c r="I10" s="51">
        <v>0.21060000000000001</v>
      </c>
      <c r="J10" s="52">
        <v>0</v>
      </c>
      <c r="K10" s="52">
        <f t="shared" si="0"/>
        <v>19.937270725630594</v>
      </c>
      <c r="L10" s="51">
        <v>0.30998267890019998</v>
      </c>
    </row>
    <row r="11" spans="2:12">
      <c r="B11" s="49">
        <v>7</v>
      </c>
      <c r="C11" s="53" t="s">
        <v>45</v>
      </c>
      <c r="D11" s="51">
        <v>55.299057970961684</v>
      </c>
      <c r="E11" s="51">
        <v>8.9919545245405992</v>
      </c>
      <c r="F11" s="51">
        <v>32.582335372176978</v>
      </c>
      <c r="G11" s="51">
        <v>6.8903592041911077</v>
      </c>
      <c r="H11" s="51">
        <v>0</v>
      </c>
      <c r="I11" s="62">
        <v>0</v>
      </c>
      <c r="J11" s="52">
        <v>0</v>
      </c>
      <c r="K11" s="52">
        <f t="shared" si="0"/>
        <v>103.76370707187037</v>
      </c>
      <c r="L11" s="51">
        <v>0.53079535376500031</v>
      </c>
    </row>
    <row r="12" spans="2:12">
      <c r="B12" s="49">
        <v>8</v>
      </c>
      <c r="C12" s="50" t="s">
        <v>46</v>
      </c>
      <c r="D12" s="51">
        <v>4.6342930645000002E-3</v>
      </c>
      <c r="E12" s="51">
        <v>8.6677205805000008E-3</v>
      </c>
      <c r="F12" s="51">
        <v>0.43315939815749999</v>
      </c>
      <c r="G12" s="51">
        <v>0.12806499248299999</v>
      </c>
      <c r="H12" s="51">
        <v>0</v>
      </c>
      <c r="I12" s="62">
        <v>0</v>
      </c>
      <c r="J12" s="52">
        <v>0</v>
      </c>
      <c r="K12" s="52">
        <f t="shared" si="0"/>
        <v>0.57452640428549995</v>
      </c>
      <c r="L12" s="51">
        <v>1.1209313645E-2</v>
      </c>
    </row>
    <row r="13" spans="2:12">
      <c r="B13" s="49">
        <v>9</v>
      </c>
      <c r="C13" s="50" t="s">
        <v>47</v>
      </c>
      <c r="D13" s="51">
        <v>0</v>
      </c>
      <c r="E13" s="51">
        <v>0</v>
      </c>
      <c r="F13" s="51">
        <v>2.4366522579999999E-4</v>
      </c>
      <c r="G13" s="51">
        <v>0</v>
      </c>
      <c r="H13" s="51">
        <v>0</v>
      </c>
      <c r="I13" s="62">
        <v>0</v>
      </c>
      <c r="J13" s="52">
        <v>0</v>
      </c>
      <c r="K13" s="52">
        <f t="shared" si="0"/>
        <v>2.4366522579999999E-4</v>
      </c>
      <c r="L13" s="51">
        <v>9.8339903200000002E-5</v>
      </c>
    </row>
    <row r="14" spans="2:12">
      <c r="B14" s="49">
        <v>10</v>
      </c>
      <c r="C14" s="53" t="s">
        <v>48</v>
      </c>
      <c r="D14" s="51">
        <v>0.12947853341889998</v>
      </c>
      <c r="E14" s="51">
        <v>0.34742468899940004</v>
      </c>
      <c r="F14" s="51">
        <v>8.7500489735420057</v>
      </c>
      <c r="G14" s="51">
        <v>1.3094092710585004</v>
      </c>
      <c r="H14" s="51">
        <v>0</v>
      </c>
      <c r="I14" s="51">
        <v>0.13039999999999999</v>
      </c>
      <c r="J14" s="52">
        <v>0</v>
      </c>
      <c r="K14" s="52">
        <f t="shared" si="0"/>
        <v>10.666761467018807</v>
      </c>
      <c r="L14" s="51">
        <v>0.41399252670620024</v>
      </c>
    </row>
    <row r="15" spans="2:12">
      <c r="B15" s="49">
        <v>11</v>
      </c>
      <c r="C15" s="53" t="s">
        <v>49</v>
      </c>
      <c r="D15" s="51">
        <v>104.42316890727547</v>
      </c>
      <c r="E15" s="51">
        <v>15.146638655665798</v>
      </c>
      <c r="F15" s="51">
        <v>96.225154762680191</v>
      </c>
      <c r="G15" s="51">
        <v>12.311391526795891</v>
      </c>
      <c r="H15" s="51">
        <v>0</v>
      </c>
      <c r="I15" s="51">
        <v>1.1396999999999999</v>
      </c>
      <c r="J15" s="52">
        <v>0</v>
      </c>
      <c r="K15" s="52">
        <f t="shared" si="0"/>
        <v>229.24605385241733</v>
      </c>
      <c r="L15" s="51">
        <v>2.2259064137470017</v>
      </c>
    </row>
    <row r="16" spans="2:12">
      <c r="B16" s="49">
        <v>12</v>
      </c>
      <c r="C16" s="53" t="s">
        <v>50</v>
      </c>
      <c r="D16" s="51">
        <v>90.645724775151109</v>
      </c>
      <c r="E16" s="51">
        <v>10.039657559413598</v>
      </c>
      <c r="F16" s="51">
        <v>46.88895855939402</v>
      </c>
      <c r="G16" s="51">
        <v>4.8752368840369984</v>
      </c>
      <c r="H16" s="51">
        <v>0</v>
      </c>
      <c r="I16" s="51">
        <v>0.79869999999999997</v>
      </c>
      <c r="J16" s="52">
        <v>0</v>
      </c>
      <c r="K16" s="52">
        <f t="shared" si="0"/>
        <v>153.24827777799572</v>
      </c>
      <c r="L16" s="51">
        <v>1.3184257979228</v>
      </c>
    </row>
    <row r="17" spans="2:12">
      <c r="B17" s="49">
        <v>13</v>
      </c>
      <c r="C17" s="53" t="s">
        <v>51</v>
      </c>
      <c r="D17" s="51">
        <v>0.13789512054730002</v>
      </c>
      <c r="E17" s="51">
        <v>0.43638972006299992</v>
      </c>
      <c r="F17" s="51">
        <v>18.554555068864001</v>
      </c>
      <c r="G17" s="51">
        <v>1.1726747102868997</v>
      </c>
      <c r="H17" s="51">
        <v>0</v>
      </c>
      <c r="I17" s="51">
        <v>7.7799999999999994E-2</v>
      </c>
      <c r="J17" s="52">
        <v>0</v>
      </c>
      <c r="K17" s="52">
        <f t="shared" si="0"/>
        <v>20.3793146197612</v>
      </c>
      <c r="L17" s="51">
        <v>0.34771237247820008</v>
      </c>
    </row>
    <row r="18" spans="2:12">
      <c r="B18" s="49">
        <v>14</v>
      </c>
      <c r="C18" s="53" t="s">
        <v>52</v>
      </c>
      <c r="D18" s="51">
        <v>0.19248648793449999</v>
      </c>
      <c r="E18" s="51">
        <v>0.34714476525700005</v>
      </c>
      <c r="F18" s="51">
        <v>8.9074450755006804</v>
      </c>
      <c r="G18" s="51">
        <v>0.61904596409279988</v>
      </c>
      <c r="H18" s="51">
        <v>0</v>
      </c>
      <c r="I18" s="51">
        <v>1.2999999999999999E-2</v>
      </c>
      <c r="J18" s="52">
        <v>0</v>
      </c>
      <c r="K18" s="52">
        <f t="shared" si="0"/>
        <v>10.07912229278498</v>
      </c>
      <c r="L18" s="51">
        <v>3.5020750546599998E-2</v>
      </c>
    </row>
    <row r="19" spans="2:12">
      <c r="B19" s="49">
        <v>15</v>
      </c>
      <c r="C19" s="53" t="s">
        <v>53</v>
      </c>
      <c r="D19" s="51">
        <v>2.9656277618664997</v>
      </c>
      <c r="E19" s="51">
        <v>0.57314992257739983</v>
      </c>
      <c r="F19" s="51">
        <v>34.886186087971296</v>
      </c>
      <c r="G19" s="51">
        <v>3.8920016042335006</v>
      </c>
      <c r="H19" s="51">
        <v>0</v>
      </c>
      <c r="I19" s="51">
        <v>2.8199999999999999E-2</v>
      </c>
      <c r="J19" s="52">
        <v>0</v>
      </c>
      <c r="K19" s="52">
        <f t="shared" si="0"/>
        <v>42.345165376648694</v>
      </c>
      <c r="L19" s="51">
        <v>0.46876985179500014</v>
      </c>
    </row>
    <row r="20" spans="2:12">
      <c r="B20" s="49">
        <v>16</v>
      </c>
      <c r="C20" s="53" t="s">
        <v>54</v>
      </c>
      <c r="D20" s="51">
        <v>155.33570019374943</v>
      </c>
      <c r="E20" s="51">
        <v>36.024491047690404</v>
      </c>
      <c r="F20" s="51">
        <v>147.41596129727293</v>
      </c>
      <c r="G20" s="51">
        <v>13.230479428292769</v>
      </c>
      <c r="H20" s="51">
        <v>0</v>
      </c>
      <c r="I20" s="51">
        <v>3.4469000000000003</v>
      </c>
      <c r="J20" s="52">
        <v>0</v>
      </c>
      <c r="K20" s="52">
        <f t="shared" si="0"/>
        <v>355.45353196700557</v>
      </c>
      <c r="L20" s="51">
        <v>4.0583932962201894</v>
      </c>
    </row>
    <row r="21" spans="2:12">
      <c r="B21" s="49">
        <v>17</v>
      </c>
      <c r="C21" s="53" t="s">
        <v>55</v>
      </c>
      <c r="D21" s="51">
        <v>438.88827844960753</v>
      </c>
      <c r="E21" s="51">
        <v>3.0414141101900998</v>
      </c>
      <c r="F21" s="51">
        <v>43.409619125835526</v>
      </c>
      <c r="G21" s="51">
        <v>5.3379876588094044</v>
      </c>
      <c r="H21" s="51">
        <v>0</v>
      </c>
      <c r="I21" s="51">
        <v>0.70079999999999998</v>
      </c>
      <c r="J21" s="52">
        <v>0</v>
      </c>
      <c r="K21" s="52">
        <f t="shared" si="0"/>
        <v>491.3780993444426</v>
      </c>
      <c r="L21" s="51">
        <v>0.81311384233970074</v>
      </c>
    </row>
    <row r="22" spans="2:12">
      <c r="B22" s="49">
        <v>18</v>
      </c>
      <c r="C22" s="50" t="s">
        <v>56</v>
      </c>
      <c r="D22" s="51">
        <v>0</v>
      </c>
      <c r="E22" s="51">
        <v>0</v>
      </c>
      <c r="F22" s="51">
        <v>5.9432503219999998E-4</v>
      </c>
      <c r="G22" s="51">
        <v>0</v>
      </c>
      <c r="H22" s="51">
        <v>0</v>
      </c>
      <c r="I22" s="62">
        <v>0</v>
      </c>
      <c r="J22" s="52">
        <v>0</v>
      </c>
      <c r="K22" s="52">
        <f t="shared" si="0"/>
        <v>5.9432503219999998E-4</v>
      </c>
      <c r="L22" s="51">
        <v>0</v>
      </c>
    </row>
    <row r="23" spans="2:12">
      <c r="B23" s="49">
        <v>19</v>
      </c>
      <c r="C23" s="53" t="s">
        <v>57</v>
      </c>
      <c r="D23" s="51">
        <v>10.826481780469505</v>
      </c>
      <c r="E23" s="51">
        <v>15.484665255754901</v>
      </c>
      <c r="F23" s="51">
        <v>88.682542004239124</v>
      </c>
      <c r="G23" s="51">
        <v>14.165310481333286</v>
      </c>
      <c r="H23" s="51">
        <v>0</v>
      </c>
      <c r="I23" s="51">
        <v>1.9072</v>
      </c>
      <c r="J23" s="52">
        <v>0</v>
      </c>
      <c r="K23" s="52">
        <f t="shared" si="0"/>
        <v>131.06619952179679</v>
      </c>
      <c r="L23" s="51">
        <v>1.3084838924906008</v>
      </c>
    </row>
    <row r="24" spans="2:12">
      <c r="B24" s="49">
        <v>20</v>
      </c>
      <c r="C24" s="53" t="s">
        <v>58</v>
      </c>
      <c r="D24" s="51">
        <v>452.75591856786309</v>
      </c>
      <c r="E24" s="51">
        <v>201.14551503335542</v>
      </c>
      <c r="F24" s="51">
        <v>821.42317402245885</v>
      </c>
      <c r="G24" s="51">
        <v>66.491931710714056</v>
      </c>
      <c r="H24" s="51">
        <v>0</v>
      </c>
      <c r="I24" s="51">
        <v>62.809051759629604</v>
      </c>
      <c r="J24" s="52">
        <v>0</v>
      </c>
      <c r="K24" s="52">
        <f t="shared" si="0"/>
        <v>1604.625591094021</v>
      </c>
      <c r="L24" s="51">
        <v>13.89222163799035</v>
      </c>
    </row>
    <row r="25" spans="2:12">
      <c r="B25" s="49">
        <v>21</v>
      </c>
      <c r="C25" s="50" t="s">
        <v>59</v>
      </c>
      <c r="D25" s="51">
        <v>2.2770776451000001E-3</v>
      </c>
      <c r="E25" s="51">
        <v>1.9343038699999999E-4</v>
      </c>
      <c r="F25" s="51">
        <v>0.44333948141409979</v>
      </c>
      <c r="G25" s="51">
        <v>8.5389774999900012E-2</v>
      </c>
      <c r="H25" s="51">
        <v>0</v>
      </c>
      <c r="I25" s="62">
        <v>0</v>
      </c>
      <c r="J25" s="52">
        <v>0</v>
      </c>
      <c r="K25" s="52">
        <f t="shared" si="0"/>
        <v>0.53119976444609984</v>
      </c>
      <c r="L25" s="51">
        <v>2.1572666770999999E-3</v>
      </c>
    </row>
    <row r="26" spans="2:12">
      <c r="B26" s="49">
        <v>22</v>
      </c>
      <c r="C26" s="53" t="s">
        <v>60</v>
      </c>
      <c r="D26" s="51">
        <v>4.0047536193300003E-2</v>
      </c>
      <c r="E26" s="51">
        <v>4.2180774192999999E-3</v>
      </c>
      <c r="F26" s="51">
        <v>0.9253435997017998</v>
      </c>
      <c r="G26" s="51">
        <v>9.5444876447000008E-3</v>
      </c>
      <c r="H26" s="51">
        <v>0</v>
      </c>
      <c r="I26" s="51">
        <v>0.37859999999999999</v>
      </c>
      <c r="J26" s="52">
        <v>0</v>
      </c>
      <c r="K26" s="52">
        <f t="shared" si="0"/>
        <v>1.3577537009590996</v>
      </c>
      <c r="L26" s="51">
        <v>1.5603341128399999E-2</v>
      </c>
    </row>
    <row r="27" spans="2:12">
      <c r="B27" s="49">
        <v>23</v>
      </c>
      <c r="C27" s="50" t="s">
        <v>61</v>
      </c>
      <c r="D27" s="51">
        <v>7.230731064200001E-3</v>
      </c>
      <c r="E27" s="51">
        <v>0</v>
      </c>
      <c r="F27" s="51">
        <v>1.2912997994163</v>
      </c>
      <c r="G27" s="51">
        <v>1.9314854150965002</v>
      </c>
      <c r="H27" s="51">
        <v>0</v>
      </c>
      <c r="I27" s="62">
        <v>0</v>
      </c>
      <c r="J27" s="52">
        <v>0</v>
      </c>
      <c r="K27" s="52">
        <f t="shared" si="0"/>
        <v>3.2300159455770001</v>
      </c>
      <c r="L27" s="51">
        <v>1.8294019741700002E-2</v>
      </c>
    </row>
    <row r="28" spans="2:12">
      <c r="B28" s="49">
        <v>24</v>
      </c>
      <c r="C28" s="50" t="s">
        <v>62</v>
      </c>
      <c r="D28" s="51">
        <v>0.22196508551579996</v>
      </c>
      <c r="E28" s="51">
        <v>2.2983238387000002E-3</v>
      </c>
      <c r="F28" s="51">
        <v>2.425587904638201</v>
      </c>
      <c r="G28" s="51">
        <v>5.7281405741700001E-2</v>
      </c>
      <c r="H28" s="51">
        <v>0</v>
      </c>
      <c r="I28" s="51">
        <v>0.161</v>
      </c>
      <c r="J28" s="52">
        <v>0</v>
      </c>
      <c r="K28" s="52">
        <f t="shared" si="0"/>
        <v>2.8681327197344011</v>
      </c>
      <c r="L28" s="51">
        <v>2.2295108451400002E-2</v>
      </c>
    </row>
    <row r="29" spans="2:12">
      <c r="B29" s="49">
        <v>25</v>
      </c>
      <c r="C29" s="53" t="s">
        <v>63</v>
      </c>
      <c r="D29" s="51">
        <v>54.181469493342817</v>
      </c>
      <c r="E29" s="51">
        <v>6.3224162096666978</v>
      </c>
      <c r="F29" s="51">
        <v>184.2442172606365</v>
      </c>
      <c r="G29" s="51">
        <v>13.742370865634983</v>
      </c>
      <c r="H29" s="51">
        <v>0</v>
      </c>
      <c r="I29" s="51">
        <v>3.7507000000000001</v>
      </c>
      <c r="J29" s="52">
        <v>0</v>
      </c>
      <c r="K29" s="52">
        <f t="shared" si="0"/>
        <v>262.24117382928102</v>
      </c>
      <c r="L29" s="51">
        <v>1.9735720737796998</v>
      </c>
    </row>
    <row r="30" spans="2:12">
      <c r="B30" s="49">
        <v>26</v>
      </c>
      <c r="C30" s="53" t="s">
        <v>64</v>
      </c>
      <c r="D30" s="51">
        <v>21.816253800275909</v>
      </c>
      <c r="E30" s="51">
        <v>2.4190926314417993</v>
      </c>
      <c r="F30" s="51">
        <v>35.394597952689715</v>
      </c>
      <c r="G30" s="51">
        <v>7.0542099855725118</v>
      </c>
      <c r="H30" s="51">
        <v>0</v>
      </c>
      <c r="I30" s="51">
        <v>0.86570000000000003</v>
      </c>
      <c r="J30" s="52">
        <v>0</v>
      </c>
      <c r="K30" s="52">
        <f t="shared" si="0"/>
        <v>67.54985436997994</v>
      </c>
      <c r="L30" s="51">
        <v>0.68383084966530017</v>
      </c>
    </row>
    <row r="31" spans="2:12">
      <c r="B31" s="49">
        <v>27</v>
      </c>
      <c r="C31" s="53" t="s">
        <v>15</v>
      </c>
      <c r="D31" s="51">
        <v>2.34026E-4</v>
      </c>
      <c r="E31" s="51">
        <v>0</v>
      </c>
      <c r="F31" s="51">
        <v>1.9915053745766997</v>
      </c>
      <c r="G31" s="51">
        <v>1.9580997128499998E-2</v>
      </c>
      <c r="H31" s="51">
        <v>0</v>
      </c>
      <c r="I31" s="51">
        <v>1.4971000000000001</v>
      </c>
      <c r="J31" s="52">
        <v>0</v>
      </c>
      <c r="K31" s="52">
        <f t="shared" si="0"/>
        <v>3.5084203977052</v>
      </c>
      <c r="L31" s="51">
        <v>7.9504288290000003E-2</v>
      </c>
    </row>
    <row r="32" spans="2:12">
      <c r="B32" s="49">
        <v>28</v>
      </c>
      <c r="C32" s="53" t="s">
        <v>65</v>
      </c>
      <c r="D32" s="51">
        <v>0.18335396077360003</v>
      </c>
      <c r="E32" s="51">
        <v>2.3829538063E-3</v>
      </c>
      <c r="F32" s="51">
        <v>1.1029879894082002</v>
      </c>
      <c r="G32" s="51">
        <v>4.8211494579500004E-2</v>
      </c>
      <c r="H32" s="51">
        <v>0</v>
      </c>
      <c r="I32" s="62">
        <v>0</v>
      </c>
      <c r="J32" s="52">
        <v>0</v>
      </c>
      <c r="K32" s="52">
        <f t="shared" si="0"/>
        <v>1.3369363985676002</v>
      </c>
      <c r="L32" s="51">
        <v>3.5283472160600002E-2</v>
      </c>
    </row>
    <row r="33" spans="2:13">
      <c r="B33" s="49">
        <v>29</v>
      </c>
      <c r="C33" s="53" t="s">
        <v>66</v>
      </c>
      <c r="D33" s="51">
        <v>2.3579974038024001</v>
      </c>
      <c r="E33" s="51">
        <v>3.7361442563159981</v>
      </c>
      <c r="F33" s="51">
        <v>33.874627349471595</v>
      </c>
      <c r="G33" s="51">
        <v>3.8988309544893984</v>
      </c>
      <c r="H33" s="51">
        <v>0</v>
      </c>
      <c r="I33" s="51">
        <v>0.30409999999999998</v>
      </c>
      <c r="J33" s="52">
        <v>0</v>
      </c>
      <c r="K33" s="52">
        <f t="shared" si="0"/>
        <v>44.171699964079387</v>
      </c>
      <c r="L33" s="51">
        <v>1.352266828114701</v>
      </c>
    </row>
    <row r="34" spans="2:13">
      <c r="B34" s="49">
        <v>30</v>
      </c>
      <c r="C34" s="53" t="s">
        <v>67</v>
      </c>
      <c r="D34" s="51">
        <v>6.9562264471498017</v>
      </c>
      <c r="E34" s="51">
        <v>2.2998499192511996</v>
      </c>
      <c r="F34" s="51">
        <v>54.597742486838072</v>
      </c>
      <c r="G34" s="51">
        <v>5.8959051969226</v>
      </c>
      <c r="H34" s="51">
        <v>0</v>
      </c>
      <c r="I34" s="51">
        <v>1.4981</v>
      </c>
      <c r="J34" s="52">
        <v>0</v>
      </c>
      <c r="K34" s="52">
        <f t="shared" si="0"/>
        <v>71.247824050161668</v>
      </c>
      <c r="L34" s="51">
        <v>1.4490320750488002</v>
      </c>
    </row>
    <row r="35" spans="2:13">
      <c r="B35" s="49">
        <v>31</v>
      </c>
      <c r="C35" s="50" t="s">
        <v>68</v>
      </c>
      <c r="D35" s="51">
        <v>0.3681684315482</v>
      </c>
      <c r="E35" s="51">
        <v>0.34708166929019996</v>
      </c>
      <c r="F35" s="51">
        <v>1.1096558804768994</v>
      </c>
      <c r="G35" s="51">
        <v>0.17298809683739996</v>
      </c>
      <c r="H35" s="51">
        <v>0</v>
      </c>
      <c r="I35" s="62">
        <v>0</v>
      </c>
      <c r="J35" s="52">
        <v>0</v>
      </c>
      <c r="K35" s="52">
        <f t="shared" si="0"/>
        <v>1.9978940781526995</v>
      </c>
      <c r="L35" s="51">
        <v>8.9931912934499994E-2</v>
      </c>
    </row>
    <row r="36" spans="2:13">
      <c r="B36" s="49">
        <v>32</v>
      </c>
      <c r="C36" s="53" t="s">
        <v>69</v>
      </c>
      <c r="D36" s="51">
        <v>10.473717088918397</v>
      </c>
      <c r="E36" s="51">
        <v>22.77255259331039</v>
      </c>
      <c r="F36" s="51">
        <v>81.298381489109303</v>
      </c>
      <c r="G36" s="51">
        <v>11.367326200401497</v>
      </c>
      <c r="H36" s="51">
        <v>0</v>
      </c>
      <c r="I36" s="51">
        <v>2.9471999999999996</v>
      </c>
      <c r="J36" s="52">
        <v>0</v>
      </c>
      <c r="K36" s="52">
        <f t="shared" si="0"/>
        <v>128.85917737173958</v>
      </c>
      <c r="L36" s="51">
        <v>4.4768338998515116</v>
      </c>
    </row>
    <row r="37" spans="2:13">
      <c r="B37" s="49">
        <v>33</v>
      </c>
      <c r="C37" s="53" t="s">
        <v>114</v>
      </c>
      <c r="D37" s="51">
        <v>7.2270048960894009</v>
      </c>
      <c r="E37" s="51">
        <v>6.2112515923817018</v>
      </c>
      <c r="F37" s="51">
        <v>51.902631603166256</v>
      </c>
      <c r="G37" s="51">
        <v>6.0097774278041074</v>
      </c>
      <c r="H37" s="51">
        <v>0</v>
      </c>
      <c r="I37" s="51">
        <v>1.0463</v>
      </c>
      <c r="J37" s="52">
        <v>0</v>
      </c>
      <c r="K37" s="52">
        <f t="shared" si="0"/>
        <v>72.396965519441466</v>
      </c>
      <c r="L37" s="51">
        <v>1.5250229898162004</v>
      </c>
    </row>
    <row r="38" spans="2:13">
      <c r="B38" s="49">
        <v>34</v>
      </c>
      <c r="C38" s="53" t="s">
        <v>70</v>
      </c>
      <c r="D38" s="51">
        <v>0.28898330006340006</v>
      </c>
      <c r="E38" s="51">
        <v>0.40094038825679995</v>
      </c>
      <c r="F38" s="51">
        <v>4.7351244973296929</v>
      </c>
      <c r="G38" s="51">
        <v>1.4575428404800996</v>
      </c>
      <c r="H38" s="51">
        <v>0</v>
      </c>
      <c r="I38" s="51">
        <v>6.08E-2</v>
      </c>
      <c r="J38" s="52">
        <v>0</v>
      </c>
      <c r="K38" s="52">
        <f t="shared" si="0"/>
        <v>6.9433910261299934</v>
      </c>
      <c r="L38" s="51">
        <v>1.4362938515399999E-2</v>
      </c>
    </row>
    <row r="39" spans="2:13">
      <c r="B39" s="49">
        <v>35</v>
      </c>
      <c r="C39" s="53" t="s">
        <v>71</v>
      </c>
      <c r="D39" s="51">
        <v>25.426135109588607</v>
      </c>
      <c r="E39" s="51">
        <v>20.530713899232826</v>
      </c>
      <c r="F39" s="51">
        <v>180.18602831852456</v>
      </c>
      <c r="G39" s="51">
        <v>21.259091431169679</v>
      </c>
      <c r="H39" s="51">
        <v>0</v>
      </c>
      <c r="I39" s="51">
        <v>1.9859</v>
      </c>
      <c r="J39" s="52">
        <v>0</v>
      </c>
      <c r="K39" s="52">
        <f t="shared" si="0"/>
        <v>249.38786875851568</v>
      </c>
      <c r="L39" s="51">
        <v>1.9349170617294968</v>
      </c>
    </row>
    <row r="40" spans="2:13">
      <c r="B40" s="49">
        <v>36</v>
      </c>
      <c r="C40" s="53" t="s">
        <v>72</v>
      </c>
      <c r="D40" s="51">
        <v>11.798947948320297</v>
      </c>
      <c r="E40" s="51">
        <v>2.6547008248036996</v>
      </c>
      <c r="F40" s="51">
        <v>17.696174935191461</v>
      </c>
      <c r="G40" s="51">
        <v>1.2300641259914007</v>
      </c>
      <c r="H40" s="51">
        <v>0</v>
      </c>
      <c r="I40" s="62">
        <v>0</v>
      </c>
      <c r="J40" s="52">
        <v>0</v>
      </c>
      <c r="K40" s="52">
        <f t="shared" si="0"/>
        <v>33.379887834306857</v>
      </c>
      <c r="L40" s="51">
        <v>0.70181126905480051</v>
      </c>
    </row>
    <row r="41" spans="2:13">
      <c r="B41" s="49">
        <v>37</v>
      </c>
      <c r="C41" s="53" t="s">
        <v>73</v>
      </c>
      <c r="D41" s="51">
        <v>12.411444026565396</v>
      </c>
      <c r="E41" s="51">
        <v>11.208824549951908</v>
      </c>
      <c r="F41" s="51">
        <v>117.52158364135617</v>
      </c>
      <c r="G41" s="51">
        <v>16.125217690434688</v>
      </c>
      <c r="H41" s="51">
        <v>0</v>
      </c>
      <c r="I41" s="51">
        <v>5.5756999999999994</v>
      </c>
      <c r="J41" s="52">
        <v>0</v>
      </c>
      <c r="K41" s="52">
        <f t="shared" si="0"/>
        <v>162.84276990830816</v>
      </c>
      <c r="L41" s="51">
        <v>3.8391061374407016</v>
      </c>
    </row>
    <row r="42" spans="2:13" s="58" customFormat="1" ht="15">
      <c r="B42" s="48" t="s">
        <v>11</v>
      </c>
      <c r="C42" s="54"/>
      <c r="D42" s="55">
        <f t="shared" ref="D42:L42" si="1">SUM(D5:D41)</f>
        <v>1473.3076202290404</v>
      </c>
      <c r="E42" s="56">
        <f>SUM(E5:E41)</f>
        <v>384.4349847517563</v>
      </c>
      <c r="F42" s="56">
        <f t="shared" si="1"/>
        <v>2213.6469484590957</v>
      </c>
      <c r="G42" s="56">
        <f>SUM(G5:G41)</f>
        <v>230.70212962098819</v>
      </c>
      <c r="H42" s="57">
        <f t="shared" si="1"/>
        <v>0</v>
      </c>
      <c r="I42" s="57">
        <f t="shared" si="1"/>
        <v>93.405651759629606</v>
      </c>
      <c r="J42" s="57">
        <f t="shared" si="1"/>
        <v>0</v>
      </c>
      <c r="K42" s="57">
        <f t="shared" si="1"/>
        <v>4395.4973348205103</v>
      </c>
      <c r="L42" s="57">
        <f t="shared" si="1"/>
        <v>46.039528927035654</v>
      </c>
      <c r="M42" s="63"/>
    </row>
    <row r="43" spans="2:13">
      <c r="B43" s="47" t="s">
        <v>89</v>
      </c>
      <c r="K43" s="61"/>
    </row>
    <row r="44" spans="2:13">
      <c r="K44" s="59"/>
      <c r="L44" s="59"/>
      <c r="M44" s="61"/>
    </row>
    <row r="45" spans="2:13" s="59" customFormat="1"/>
    <row r="46" spans="2:13" s="59" customFormat="1"/>
    <row r="47" spans="2:13" s="59" customFormat="1"/>
    <row r="48" spans="2:13">
      <c r="I48" s="59"/>
    </row>
    <row r="49" spans="9:9">
      <c r="I49" s="59"/>
    </row>
  </sheetData>
  <mergeCells count="2">
    <mergeCell ref="B2:L2"/>
    <mergeCell ref="B3:L3"/>
  </mergeCells>
  <phoneticPr fontId="0" type="noConversion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Anex A1 Frmtfor AAUM disclosure</vt:lpstr>
      <vt:lpstr>Anex A2 Frmt AAUM stateUT wise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Vimal Bhatter</dc:creator>
  <cp:lastModifiedBy>imf0357</cp:lastModifiedBy>
  <cp:lastPrinted>2014-03-24T10:58:12Z</cp:lastPrinted>
  <dcterms:created xsi:type="dcterms:W3CDTF">2014-01-06T04:43:23Z</dcterms:created>
  <dcterms:modified xsi:type="dcterms:W3CDTF">2020-11-10T07:33:55Z</dcterms:modified>
</cp:coreProperties>
</file>